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<sst xmlns="http://schemas.openxmlformats.org/spreadsheetml/2006/main" count="82" uniqueCount="81">
  <si>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</si>
  <si>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</si>
  <si>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</si>
  <si>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</si>
  <si>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</si>
  <si>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</si>
  <si>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</si>
  <si>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</si>
  <si>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</si>
  <si>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</si>
  <si>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</si>
  <si>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</si>
  <si>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</si>
  <si>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</si>
  <si>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</si>
  <si>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</si>
  <si>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</si>
  <si>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</si>
  <si>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</si>
  <si>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</si>
  <si>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</si>
  <si>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</si>
  <si>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</si>
  <si>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</si>
  <si>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</si>
  <si>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</si>
  <si>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</si>
  <si>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</si>
  <si>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</si>
  <si>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</si>
  <si>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</si>
  <si>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</si>
  <si>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</si>
  <si>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</si>
  <si>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</si>
  <si>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</si>
  <si>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</si>
  <si>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</si>
  <si>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</si>
  <si>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</si>
  <si>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</si>
  <si>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</si>
  <si>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</si>
  <si>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</si>
  <si>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</si>
  <si>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</si>
  <si>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</si>
  <si>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</si>
  <si>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</si>
  <si>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</si>
  <si>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</si>
  <si>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</si>
  <si>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</si>
  <si>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</si>
  <si>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</si>
  <si>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</si>
  <si>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</si>
  <si>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</si>
  <si>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</si>
  <si>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</si>
  <si>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</si>
  <si>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</si>
  <si>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</si>
  <si>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</si>
  <si>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</si>
  <si>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</si>
  <si>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</si>
  <si>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</si>
  <si>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</si>
  <si>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</si>
  <si>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</si>
  <si>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</si>
  <si>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</si>
  <si>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</si>
  <si>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</si>
  <si>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</si>
  <si>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</si>
  <si>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</si>
  <si>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</si>
  <si>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</si>
  <si>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15/07/23 - VENCIMENTO 21/07/23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</si>
</sst>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168358</v>
      </c>
      <c r="C7" s="46">
        <f aca="true" t="shared" si="0" ref="C7:J7">+C8+C11</f>
        <v>138119</v>
      </c>
      <c r="D7" s="46">
        <f t="shared" si="0"/>
        <v>191495</v>
      </c>
      <c r="E7" s="46">
        <f t="shared" si="0"/>
        <v>95277</v>
      </c>
      <c r="F7" s="46">
        <f t="shared" si="0"/>
        <v>132127</v>
      </c>
      <c r="G7" s="46">
        <f t="shared" si="0"/>
        <v>140183</v>
      </c>
      <c r="H7" s="46">
        <f t="shared" si="0"/>
        <v>159686</v>
      </c>
      <c r="I7" s="46">
        <f t="shared" si="0"/>
        <v>195588</v>
      </c>
      <c r="J7" s="46">
        <f t="shared" si="0"/>
        <v>47909</v>
      </c>
      <c r="K7" s="38">
        <f aca="true" t="shared" si="1" ref="K7:K13">SUM(B7:J7)</f>
        <v>1268742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10609</v>
      </c>
      <c r="C8" s="44">
        <f t="shared" si="2"/>
        <v>12196</v>
      </c>
      <c r="D8" s="44">
        <f t="shared" si="2"/>
        <v>12469</v>
      </c>
      <c r="E8" s="44">
        <f t="shared" si="2"/>
        <v>7538</v>
      </c>
      <c r="F8" s="44">
        <f t="shared" si="2"/>
        <v>8226</v>
      </c>
      <c r="G8" s="44">
        <f t="shared" si="2"/>
        <v>5276</v>
      </c>
      <c r="H8" s="44">
        <f t="shared" si="2"/>
        <v>4477</v>
      </c>
      <c r="I8" s="44">
        <f t="shared" si="2"/>
        <v>10768</v>
      </c>
      <c r="J8" s="44">
        <f t="shared" si="2"/>
        <v>1531</v>
      </c>
      <c r="K8" s="38">
        <f t="shared" si="1"/>
        <v>73090</v>
      </c>
      <c r="L8"/>
      <c r="M8"/>
      <c r="N8"/>
    </row>
    <row r="9" spans="1:14" ht="16.5" customHeight="1">
      <c r="A9" s="22" t="s">
        <v>32</v>
      </c>
      <c r="B9" s="44">
        <v>10594</v>
      </c>
      <c r="C9" s="44">
        <v>12196</v>
      </c>
      <c r="D9" s="44">
        <v>12469</v>
      </c>
      <c r="E9" s="44">
        <v>7381</v>
      </c>
      <c r="F9" s="44">
        <v>8213</v>
      </c>
      <c r="G9" s="44">
        <v>5275</v>
      </c>
      <c r="H9" s="44">
        <v>4477</v>
      </c>
      <c r="I9" s="44">
        <v>10739</v>
      </c>
      <c r="J9" s="44">
        <v>1531</v>
      </c>
      <c r="K9" s="38">
        <f t="shared" si="1"/>
        <v>72875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0</v>
      </c>
      <c r="E10" s="44">
        <v>157</v>
      </c>
      <c r="F10" s="44">
        <v>13</v>
      </c>
      <c r="G10" s="44">
        <v>1</v>
      </c>
      <c r="H10" s="44">
        <v>0</v>
      </c>
      <c r="I10" s="44">
        <v>29</v>
      </c>
      <c r="J10" s="44">
        <v>0</v>
      </c>
      <c r="K10" s="38">
        <f t="shared" si="1"/>
        <v>215</v>
      </c>
      <c r="L10"/>
      <c r="M10"/>
      <c r="N10"/>
    </row>
    <row r="11" spans="1:14" ht="16.5" customHeight="1">
      <c r="A11" s="43" t="s">
        <v>67</v>
      </c>
      <c r="B11" s="42">
        <v>157749</v>
      </c>
      <c r="C11" s="42">
        <v>125923</v>
      </c>
      <c r="D11" s="42">
        <v>179026</v>
      </c>
      <c r="E11" s="42">
        <v>87739</v>
      </c>
      <c r="F11" s="42">
        <v>123901</v>
      </c>
      <c r="G11" s="42">
        <v>134907</v>
      </c>
      <c r="H11" s="42">
        <v>155209</v>
      </c>
      <c r="I11" s="42">
        <v>184820</v>
      </c>
      <c r="J11" s="42">
        <v>46378</v>
      </c>
      <c r="K11" s="38">
        <f t="shared" si="1"/>
        <v>1195652</v>
      </c>
      <c r="L11" s="59"/>
      <c r="M11" s="59"/>
      <c r="N11" s="59"/>
    </row>
    <row r="12" spans="1:14" ht="16.5" customHeight="1">
      <c r="A12" s="22" t="s">
        <v>79</v>
      </c>
      <c r="B12" s="42">
        <v>12150</v>
      </c>
      <c r="C12" s="42">
        <v>10608</v>
      </c>
      <c r="D12" s="42">
        <v>14821</v>
      </c>
      <c r="E12" s="42">
        <v>8925</v>
      </c>
      <c r="F12" s="42">
        <v>8173</v>
      </c>
      <c r="G12" s="42">
        <v>7728</v>
      </c>
      <c r="H12" s="42">
        <v>7347</v>
      </c>
      <c r="I12" s="42">
        <v>9727</v>
      </c>
      <c r="J12" s="42">
        <v>1989</v>
      </c>
      <c r="K12" s="38">
        <f t="shared" si="1"/>
        <v>81468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145599</v>
      </c>
      <c r="C13" s="42">
        <f>+C11-C12</f>
        <v>115315</v>
      </c>
      <c r="D13" s="42">
        <f>+D11-D12</f>
        <v>164205</v>
      </c>
      <c r="E13" s="42">
        <f aca="true" t="shared" si="3" ref="E13:J13">+E11-E12</f>
        <v>78814</v>
      </c>
      <c r="F13" s="42">
        <f t="shared" si="3"/>
        <v>115728</v>
      </c>
      <c r="G13" s="42">
        <f t="shared" si="3"/>
        <v>127179</v>
      </c>
      <c r="H13" s="42">
        <f t="shared" si="3"/>
        <v>147862</v>
      </c>
      <c r="I13" s="42">
        <f t="shared" si="3"/>
        <v>175093</v>
      </c>
      <c r="J13" s="42">
        <f t="shared" si="3"/>
        <v>44389</v>
      </c>
      <c r="K13" s="38">
        <f t="shared" si="1"/>
        <v>1114184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1.141820875975386</v>
      </c>
      <c r="C18" s="39">
        <v>1.243450139436182</v>
      </c>
      <c r="D18" s="39">
        <v>1.090671396931782</v>
      </c>
      <c r="E18" s="39">
        <v>1.387833875002918</v>
      </c>
      <c r="F18" s="39">
        <v>1.03966494987173</v>
      </c>
      <c r="G18" s="39">
        <v>1.165743389948225</v>
      </c>
      <c r="H18" s="39">
        <v>1.146397757084504</v>
      </c>
      <c r="I18" s="39">
        <v>1.133733638513894</v>
      </c>
      <c r="J18" s="39">
        <v>1.017679287120777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885671.4799999999</v>
      </c>
      <c r="C20" s="36">
        <f aca="true" t="shared" si="4" ref="C20:J20">SUM(C21:C28)</f>
        <v>877656.0199999998</v>
      </c>
      <c r="D20" s="36">
        <f t="shared" si="4"/>
        <v>1178583.99</v>
      </c>
      <c r="E20" s="36">
        <f t="shared" si="4"/>
        <v>651960.8200000001</v>
      </c>
      <c r="F20" s="36">
        <f t="shared" si="4"/>
        <v>709598.51</v>
      </c>
      <c r="G20" s="36">
        <f t="shared" si="4"/>
        <v>855305.3699999999</v>
      </c>
      <c r="H20" s="36">
        <f t="shared" si="4"/>
        <v>768584.94</v>
      </c>
      <c r="I20" s="36">
        <f t="shared" si="4"/>
        <v>941381.4199999998</v>
      </c>
      <c r="J20" s="36">
        <f t="shared" si="4"/>
        <v>236310.15</v>
      </c>
      <c r="K20" s="36">
        <f aca="true" t="shared" si="5" ref="K20:K28">SUM(B20:J20)</f>
        <v>7105052.699999999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745977.46</v>
      </c>
      <c r="C21" s="58">
        <f>ROUND((C15+C16)*C7,2)</f>
        <v>672321.86</v>
      </c>
      <c r="D21" s="58">
        <f aca="true" t="shared" si="6" ref="D21:J21">ROUND((D15+D16)*D7,2)</f>
        <v>1033345.32</v>
      </c>
      <c r="E21" s="58">
        <f t="shared" si="6"/>
        <v>447001.57</v>
      </c>
      <c r="F21" s="58">
        <f t="shared" si="6"/>
        <v>655997.34</v>
      </c>
      <c r="G21" s="58">
        <f t="shared" si="6"/>
        <v>703045.78</v>
      </c>
      <c r="H21" s="58">
        <f t="shared" si="6"/>
        <v>637658.14</v>
      </c>
      <c r="I21" s="58">
        <f t="shared" si="6"/>
        <v>788943.32</v>
      </c>
      <c r="J21" s="58">
        <f t="shared" si="6"/>
        <v>218666.26</v>
      </c>
      <c r="K21" s="30">
        <f t="shared" si="5"/>
        <v>5902957.049999999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105795.18</v>
      </c>
      <c r="C22" s="30">
        <f t="shared" si="7"/>
        <v>163676.85</v>
      </c>
      <c r="D22" s="30">
        <f t="shared" si="7"/>
        <v>93694.86</v>
      </c>
      <c r="E22" s="30">
        <f t="shared" si="7"/>
        <v>173362.35</v>
      </c>
      <c r="F22" s="30">
        <f t="shared" si="7"/>
        <v>26020.1</v>
      </c>
      <c r="G22" s="30">
        <f t="shared" si="7"/>
        <v>116525.19</v>
      </c>
      <c r="H22" s="30">
        <f t="shared" si="7"/>
        <v>93351.72</v>
      </c>
      <c r="I22" s="30">
        <f t="shared" si="7"/>
        <v>105508.26</v>
      </c>
      <c r="J22" s="30">
        <f t="shared" si="7"/>
        <v>3865.86</v>
      </c>
      <c r="K22" s="30">
        <f t="shared" si="5"/>
        <v>881800.37</v>
      </c>
      <c r="L22"/>
      <c r="M22"/>
      <c r="N22"/>
    </row>
    <row r="23" spans="1:14" ht="16.5" customHeight="1">
      <c r="A23" s="18" t="s">
        <v>26</v>
      </c>
      <c r="B23" s="30">
        <v>29807.82</v>
      </c>
      <c r="C23" s="30">
        <v>35956.07</v>
      </c>
      <c r="D23" s="30">
        <v>43503.44</v>
      </c>
      <c r="E23" s="30">
        <v>24799.97</v>
      </c>
      <c r="F23" s="30">
        <v>24116.47</v>
      </c>
      <c r="G23" s="30">
        <v>31993.83</v>
      </c>
      <c r="H23" s="30">
        <v>32217.34</v>
      </c>
      <c r="I23" s="30">
        <v>40984.23</v>
      </c>
      <c r="J23" s="30">
        <v>11311.7</v>
      </c>
      <c r="K23" s="30">
        <f t="shared" si="5"/>
        <v>274690.87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1164.53</v>
      </c>
      <c r="C26" s="30">
        <v>1154.11</v>
      </c>
      <c r="D26" s="30">
        <v>1550.1</v>
      </c>
      <c r="E26" s="30">
        <v>857.11</v>
      </c>
      <c r="F26" s="30">
        <v>932.67</v>
      </c>
      <c r="G26" s="30">
        <v>1125.45</v>
      </c>
      <c r="H26" s="30">
        <v>1010.82</v>
      </c>
      <c r="I26" s="30">
        <v>1240.08</v>
      </c>
      <c r="J26" s="30">
        <v>310.02</v>
      </c>
      <c r="K26" s="30">
        <f t="shared" si="5"/>
        <v>9344.89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-46613.6</v>
      </c>
      <c r="C31" s="30">
        <f t="shared" si="8"/>
        <v>-53662.4</v>
      </c>
      <c r="D31" s="30">
        <f t="shared" si="8"/>
        <v>-1121246.05</v>
      </c>
      <c r="E31" s="30">
        <f t="shared" si="8"/>
        <v>-32476.4</v>
      </c>
      <c r="F31" s="30">
        <f t="shared" si="8"/>
        <v>-36137.2</v>
      </c>
      <c r="G31" s="30">
        <f t="shared" si="8"/>
        <v>-23210</v>
      </c>
      <c r="H31" s="30">
        <f t="shared" si="8"/>
        <v>-712698.8</v>
      </c>
      <c r="I31" s="30">
        <f t="shared" si="8"/>
        <v>-47251.6</v>
      </c>
      <c r="J31" s="30">
        <f t="shared" si="8"/>
        <v>-13216</v>
      </c>
      <c r="K31" s="30">
        <f aca="true" t="shared" si="9" ref="K31:K39">SUM(B31:J31)</f>
        <v>-2086512.05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-46613.6</v>
      </c>
      <c r="C32" s="30">
        <f t="shared" si="10"/>
        <v>-53662.4</v>
      </c>
      <c r="D32" s="30">
        <f t="shared" si="10"/>
        <v>-54863.6</v>
      </c>
      <c r="E32" s="30">
        <f t="shared" si="10"/>
        <v>-32476.4</v>
      </c>
      <c r="F32" s="30">
        <f t="shared" si="10"/>
        <v>-36137.2</v>
      </c>
      <c r="G32" s="30">
        <f t="shared" si="10"/>
        <v>-23210</v>
      </c>
      <c r="H32" s="30">
        <f t="shared" si="10"/>
        <v>-19698.8</v>
      </c>
      <c r="I32" s="30">
        <f t="shared" si="10"/>
        <v>-47251.6</v>
      </c>
      <c r="J32" s="30">
        <f t="shared" si="10"/>
        <v>-6736.4</v>
      </c>
      <c r="K32" s="30">
        <f t="shared" si="9"/>
        <v>-320650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-46613.6</v>
      </c>
      <c r="C33" s="30">
        <f t="shared" si="11"/>
        <v>-53662.4</v>
      </c>
      <c r="D33" s="30">
        <f t="shared" si="11"/>
        <v>-54863.6</v>
      </c>
      <c r="E33" s="30">
        <f t="shared" si="11"/>
        <v>-32476.4</v>
      </c>
      <c r="F33" s="30">
        <f t="shared" si="11"/>
        <v>-36137.2</v>
      </c>
      <c r="G33" s="30">
        <f t="shared" si="11"/>
        <v>-23210</v>
      </c>
      <c r="H33" s="30">
        <f t="shared" si="11"/>
        <v>-19698.8</v>
      </c>
      <c r="I33" s="30">
        <f t="shared" si="11"/>
        <v>-47251.6</v>
      </c>
      <c r="J33" s="30">
        <f t="shared" si="11"/>
        <v>-6736.4</v>
      </c>
      <c r="K33" s="30">
        <f t="shared" si="9"/>
        <v>-320650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839057.8799999999</v>
      </c>
      <c r="C54" s="27">
        <f t="shared" si="15"/>
        <v>823993.6199999998</v>
      </c>
      <c r="D54" s="27">
        <f t="shared" si="15"/>
        <v>57337.939999999944</v>
      </c>
      <c r="E54" s="27">
        <f t="shared" si="15"/>
        <v>619484.42</v>
      </c>
      <c r="F54" s="27">
        <f t="shared" si="15"/>
        <v>673461.31</v>
      </c>
      <c r="G54" s="27">
        <f t="shared" si="15"/>
        <v>832095.3699999999</v>
      </c>
      <c r="H54" s="27">
        <f t="shared" si="15"/>
        <v>55886.1399999999</v>
      </c>
      <c r="I54" s="27">
        <f t="shared" si="15"/>
        <v>894129.8199999998</v>
      </c>
      <c r="J54" s="27">
        <f t="shared" si="15"/>
        <v>223094.15</v>
      </c>
      <c r="K54" s="20">
        <f>SUM(B54:J54)</f>
        <v>5018540.6499999985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839057.87</v>
      </c>
      <c r="C60" s="10">
        <f t="shared" si="17"/>
        <v>823993.6095847668</v>
      </c>
      <c r="D60" s="10">
        <f t="shared" si="17"/>
        <v>57337.9399607759</v>
      </c>
      <c r="E60" s="10">
        <f t="shared" si="17"/>
        <v>619484.4390434689</v>
      </c>
      <c r="F60" s="10">
        <f t="shared" si="17"/>
        <v>673461.3161913715</v>
      </c>
      <c r="G60" s="10">
        <f t="shared" si="17"/>
        <v>832095.367196361</v>
      </c>
      <c r="H60" s="10">
        <f t="shared" si="17"/>
        <v>55886.139059850946</v>
      </c>
      <c r="I60" s="10">
        <f>SUM(I61:I73)</f>
        <v>894129.81</v>
      </c>
      <c r="J60" s="10">
        <f t="shared" si="17"/>
        <v>223094.1574368536</v>
      </c>
      <c r="K60" s="5">
        <f>SUM(K61:K73)</f>
        <v>5018540.648473448</v>
      </c>
      <c r="L60" s="9"/>
    </row>
    <row r="61" spans="1:12" ht="16.5" customHeight="1">
      <c r="A61" s="7" t="s">
        <v>56</v>
      </c>
      <c r="B61" s="8">
        <v>733252.67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733252.67</v>
      </c>
      <c r="L61"/>
    </row>
    <row r="62" spans="1:12" ht="16.5" customHeight="1">
      <c r="A62" s="7" t="s">
        <v>57</v>
      </c>
      <c r="B62" s="8">
        <v>105805.2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105805.2</v>
      </c>
      <c r="L62"/>
    </row>
    <row r="63" spans="1:12" ht="16.5" customHeight="1">
      <c r="A63" s="7" t="s">
        <v>4</v>
      </c>
      <c r="B63" s="6">
        <v>0</v>
      </c>
      <c r="C63" s="8">
        <v>823993.6095847668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823993.6095847668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57337.9399607759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57337.9399607759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619484.4390434689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619484.4390434689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673461.3161913715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673461.3161913715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832095.367196361</v>
      </c>
      <c r="H67" s="6">
        <v>0</v>
      </c>
      <c r="I67" s="6">
        <v>0</v>
      </c>
      <c r="J67" s="6">
        <v>0</v>
      </c>
      <c r="K67" s="5">
        <f t="shared" si="18"/>
        <v>832095.367196361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55886.139059850946</v>
      </c>
      <c r="I68" s="6">
        <v>0</v>
      </c>
      <c r="J68" s="6">
        <v>0</v>
      </c>
      <c r="K68" s="5">
        <f t="shared" si="18"/>
        <v>55886.139059850946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342541.13</v>
      </c>
      <c r="J70" s="6">
        <v>0</v>
      </c>
      <c r="K70" s="5">
        <f t="shared" si="18"/>
        <v>342541.13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551588.68</v>
      </c>
      <c r="J71" s="6">
        <v>0</v>
      </c>
      <c r="K71" s="5">
        <f t="shared" si="18"/>
        <v>551588.68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223094.1574368536</v>
      </c>
      <c r="K72" s="5">
        <f t="shared" si="18"/>
        <v>223094.1574368536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2023-07-20T18:14:59Z</dcterms:modified>
  <cp:category/>
  <cp:version/>
  <cp:contentType/>
  <cp:contentStatus/>
</cp:coreProperties>
</file>