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<sst xmlns="http://schemas.openxmlformats.org/spreadsheetml/2006/main" count="83" uniqueCount="82">
  <si>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</si>
  <si>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</si>
  <si>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</si>
  <si>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</si>
  <si>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</si>
  <si>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</si>
  <si>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</si>
  <si>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</si>
  <si>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</si>
  <si>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</si>
  <si>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</si>
  <si>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</si>
  <si>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</si>
  <si>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</si>
  <si>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</si>
  <si>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</si>
  <si>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</si>
  <si>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</si>
  <si>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</si>
  <si>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</si>
  <si>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</si>
  <si>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</si>
  <si>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</si>
  <si>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</si>
  <si>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</si>
  <si>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</si>
  <si>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</si>
  <si>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</si>
  <si>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</si>
  <si>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</si>
  <si>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</si>
  <si>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</si>
  <si>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</si>
  <si>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</si>
  <si>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</si>
  <si>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</si>
  <si>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</si>
  <si>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</si>
  <si>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</si>
  <si>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</si>
  <si>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</si>
  <si>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</si>
  <si>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</si>
  <si>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</si>
  <si>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</si>
  <si>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</si>
  <si>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</si>
  <si>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</si>
  <si>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</si>
  <si>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</si>
  <si>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</si>
  <si>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</si>
  <si>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</si>
  <si>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</si>
  <si>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</si>
  <si>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</si>
  <si>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</si>
  <si>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</si>
  <si>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</si>
  <si>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</si>
  <si>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</si>
  <si>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</si>
  <si>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</si>
  <si>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</si>
  <si>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</si>
  <si>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</si>
  <si>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</si>
  <si>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</si>
  <si>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</si>
  <si>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</si>
  <si>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</si>
  <si>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</si>
  <si>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</si>
  <si>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</si>
  <si>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</si>
  <si>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</si>
  <si>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</si>
  <si>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</si>
  <si>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</si>
  <si>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13/07/23 - VENCIMENTO 20/07/23</t>
  </si>
  <si>
    <t>5.3. Revisão de Remuneração pelo Transporte Coletivo ¹</t>
  </si>
  <si>
    <t>¹ Equipamentos embarcados de ago/22 a mai/23.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</si>
</sst>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306511</v>
      </c>
      <c r="C7" s="46">
        <f aca="true" t="shared" si="0" ref="C7:J7">+C8+C11</f>
        <v>250278</v>
      </c>
      <c r="D7" s="46">
        <f t="shared" si="0"/>
        <v>305251</v>
      </c>
      <c r="E7" s="46">
        <f t="shared" si="0"/>
        <v>170857</v>
      </c>
      <c r="F7" s="46">
        <f t="shared" si="0"/>
        <v>216129</v>
      </c>
      <c r="G7" s="46">
        <f t="shared" si="0"/>
        <v>208234</v>
      </c>
      <c r="H7" s="46">
        <f t="shared" si="0"/>
        <v>222940</v>
      </c>
      <c r="I7" s="46">
        <f t="shared" si="0"/>
        <v>343320</v>
      </c>
      <c r="J7" s="46">
        <f t="shared" si="0"/>
        <v>118116</v>
      </c>
      <c r="K7" s="38">
        <f aca="true" t="shared" si="1" ref="K7:K13">SUM(B7:J7)</f>
        <v>2141636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14728</v>
      </c>
      <c r="C8" s="44">
        <f t="shared" si="2"/>
        <v>15262</v>
      </c>
      <c r="D8" s="44">
        <f t="shared" si="2"/>
        <v>14113</v>
      </c>
      <c r="E8" s="44">
        <f t="shared" si="2"/>
        <v>10088</v>
      </c>
      <c r="F8" s="44">
        <f t="shared" si="2"/>
        <v>11101</v>
      </c>
      <c r="G8" s="44">
        <f t="shared" si="2"/>
        <v>5601</v>
      </c>
      <c r="H8" s="44">
        <f t="shared" si="2"/>
        <v>4734</v>
      </c>
      <c r="I8" s="44">
        <f t="shared" si="2"/>
        <v>15416</v>
      </c>
      <c r="J8" s="44">
        <f t="shared" si="2"/>
        <v>3357</v>
      </c>
      <c r="K8" s="38">
        <f t="shared" si="1"/>
        <v>94400</v>
      </c>
      <c r="L8"/>
      <c r="M8"/>
      <c r="N8"/>
    </row>
    <row r="9" spans="1:14" ht="16.5" customHeight="1">
      <c r="A9" s="22" t="s">
        <v>31</v>
      </c>
      <c r="B9" s="44">
        <v>14684</v>
      </c>
      <c r="C9" s="44">
        <v>15261</v>
      </c>
      <c r="D9" s="44">
        <v>14111</v>
      </c>
      <c r="E9" s="44">
        <v>9891</v>
      </c>
      <c r="F9" s="44">
        <v>11096</v>
      </c>
      <c r="G9" s="44">
        <v>5600</v>
      </c>
      <c r="H9" s="44">
        <v>4734</v>
      </c>
      <c r="I9" s="44">
        <v>15360</v>
      </c>
      <c r="J9" s="44">
        <v>3357</v>
      </c>
      <c r="K9" s="38">
        <f t="shared" si="1"/>
        <v>94094</v>
      </c>
      <c r="L9"/>
      <c r="M9"/>
      <c r="N9"/>
    </row>
    <row r="10" spans="1:14" ht="16.5" customHeight="1">
      <c r="A10" s="22" t="s">
        <v>30</v>
      </c>
      <c r="B10" s="44">
        <v>44</v>
      </c>
      <c r="C10" s="44">
        <v>1</v>
      </c>
      <c r="D10" s="44">
        <v>2</v>
      </c>
      <c r="E10" s="44">
        <v>197</v>
      </c>
      <c r="F10" s="44">
        <v>5</v>
      </c>
      <c r="G10" s="44">
        <v>1</v>
      </c>
      <c r="H10" s="44">
        <v>0</v>
      </c>
      <c r="I10" s="44">
        <v>56</v>
      </c>
      <c r="J10" s="44">
        <v>0</v>
      </c>
      <c r="K10" s="38">
        <f t="shared" si="1"/>
        <v>306</v>
      </c>
      <c r="L10"/>
      <c r="M10"/>
      <c r="N10"/>
    </row>
    <row r="11" spans="1:14" ht="16.5" customHeight="1">
      <c r="A11" s="43" t="s">
        <v>66</v>
      </c>
      <c r="B11" s="42">
        <v>291783</v>
      </c>
      <c r="C11" s="42">
        <v>235016</v>
      </c>
      <c r="D11" s="42">
        <v>291138</v>
      </c>
      <c r="E11" s="42">
        <v>160769</v>
      </c>
      <c r="F11" s="42">
        <v>205028</v>
      </c>
      <c r="G11" s="42">
        <v>202633</v>
      </c>
      <c r="H11" s="42">
        <v>218206</v>
      </c>
      <c r="I11" s="42">
        <v>327904</v>
      </c>
      <c r="J11" s="42">
        <v>114759</v>
      </c>
      <c r="K11" s="38">
        <f t="shared" si="1"/>
        <v>2047236</v>
      </c>
      <c r="L11" s="59"/>
      <c r="M11" s="59"/>
      <c r="N11" s="59"/>
    </row>
    <row r="12" spans="1:14" ht="16.5" customHeight="1">
      <c r="A12" s="22" t="s">
        <v>78</v>
      </c>
      <c r="B12" s="42">
        <v>20501</v>
      </c>
      <c r="C12" s="42">
        <v>17802</v>
      </c>
      <c r="D12" s="42">
        <v>21912</v>
      </c>
      <c r="E12" s="42">
        <v>14962</v>
      </c>
      <c r="F12" s="42">
        <v>12093</v>
      </c>
      <c r="G12" s="42">
        <v>10984</v>
      </c>
      <c r="H12" s="42">
        <v>10950</v>
      </c>
      <c r="I12" s="42">
        <v>17050</v>
      </c>
      <c r="J12" s="42">
        <v>4738</v>
      </c>
      <c r="K12" s="38">
        <f t="shared" si="1"/>
        <v>130992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271282</v>
      </c>
      <c r="C13" s="42">
        <f>+C11-C12</f>
        <v>217214</v>
      </c>
      <c r="D13" s="42">
        <f>+D11-D12</f>
        <v>269226</v>
      </c>
      <c r="E13" s="42">
        <f aca="true" t="shared" si="3" ref="E13:J13">+E11-E12</f>
        <v>145807</v>
      </c>
      <c r="F13" s="42">
        <f t="shared" si="3"/>
        <v>192935</v>
      </c>
      <c r="G13" s="42">
        <f t="shared" si="3"/>
        <v>191649</v>
      </c>
      <c r="H13" s="42">
        <f t="shared" si="3"/>
        <v>207256</v>
      </c>
      <c r="I13" s="42">
        <f t="shared" si="3"/>
        <v>310854</v>
      </c>
      <c r="J13" s="42">
        <f t="shared" si="3"/>
        <v>110021</v>
      </c>
      <c r="K13" s="38">
        <f t="shared" si="1"/>
        <v>1916244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68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1.118876888320171</v>
      </c>
      <c r="C18" s="39">
        <v>1.18574854756049</v>
      </c>
      <c r="D18" s="39">
        <v>1.090815638924672</v>
      </c>
      <c r="E18" s="39">
        <v>1.376056308574231</v>
      </c>
      <c r="F18" s="39">
        <v>1.024259996461058</v>
      </c>
      <c r="G18" s="39">
        <v>1.145289478308281</v>
      </c>
      <c r="H18" s="39">
        <v>1.21116369576544</v>
      </c>
      <c r="I18" s="39">
        <v>1.097229152151082</v>
      </c>
      <c r="J18" s="39">
        <v>1.003787540747331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70</v>
      </c>
      <c r="B20" s="36">
        <f>SUM(B21:B28)</f>
        <v>1582555.33</v>
      </c>
      <c r="C20" s="36">
        <f aca="true" t="shared" si="4" ref="C20:J20">SUM(C21:C28)</f>
        <v>1503338.22</v>
      </c>
      <c r="D20" s="36">
        <f t="shared" si="4"/>
        <v>1868331.2000000002</v>
      </c>
      <c r="E20" s="36">
        <f t="shared" si="4"/>
        <v>1153985.26</v>
      </c>
      <c r="F20" s="36">
        <f t="shared" si="4"/>
        <v>1140940.76</v>
      </c>
      <c r="G20" s="36">
        <f t="shared" si="4"/>
        <v>1241582.1500000001</v>
      </c>
      <c r="H20" s="36">
        <f t="shared" si="4"/>
        <v>1127355.2799999998</v>
      </c>
      <c r="I20" s="36">
        <f t="shared" si="4"/>
        <v>1594984.62</v>
      </c>
      <c r="J20" s="36">
        <f t="shared" si="4"/>
        <v>563894.3500000001</v>
      </c>
      <c r="K20" s="36">
        <f aca="true" t="shared" si="5" ref="K20:K28">SUM(B20:J20)</f>
        <v>11776967.17</v>
      </c>
      <c r="L20"/>
      <c r="M20"/>
      <c r="N20"/>
    </row>
    <row r="21" spans="1:14" ht="16.5" customHeight="1">
      <c r="A21" s="35" t="s">
        <v>27</v>
      </c>
      <c r="B21" s="58">
        <f>ROUND((B15+B16)*B7,2)</f>
        <v>1358119.59</v>
      </c>
      <c r="C21" s="58">
        <f>ROUND((C15+C16)*C7,2)</f>
        <v>1218278.22</v>
      </c>
      <c r="D21" s="58">
        <f aca="true" t="shared" si="6" ref="D21:J21">ROUND((D15+D16)*D7,2)</f>
        <v>1647195.45</v>
      </c>
      <c r="E21" s="58">
        <f t="shared" si="6"/>
        <v>801592.7</v>
      </c>
      <c r="F21" s="58">
        <f t="shared" si="6"/>
        <v>1073058.87</v>
      </c>
      <c r="G21" s="58">
        <f t="shared" si="6"/>
        <v>1044335.16</v>
      </c>
      <c r="H21" s="58">
        <f t="shared" si="6"/>
        <v>890244.01</v>
      </c>
      <c r="I21" s="58">
        <f t="shared" si="6"/>
        <v>1384849.88</v>
      </c>
      <c r="J21" s="58">
        <f t="shared" si="6"/>
        <v>539105.05</v>
      </c>
      <c r="K21" s="30">
        <f t="shared" si="5"/>
        <v>9956778.93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161449.03</v>
      </c>
      <c r="C22" s="30">
        <f t="shared" si="7"/>
        <v>226293.41</v>
      </c>
      <c r="D22" s="30">
        <f t="shared" si="7"/>
        <v>149591.11</v>
      </c>
      <c r="E22" s="30">
        <f t="shared" si="7"/>
        <v>301443.99</v>
      </c>
      <c r="F22" s="30">
        <f t="shared" si="7"/>
        <v>26032.4</v>
      </c>
      <c r="G22" s="30">
        <f t="shared" si="7"/>
        <v>151730.91</v>
      </c>
      <c r="H22" s="30">
        <f t="shared" si="7"/>
        <v>187987.22</v>
      </c>
      <c r="I22" s="30">
        <f t="shared" si="7"/>
        <v>134647.78</v>
      </c>
      <c r="J22" s="30">
        <f t="shared" si="7"/>
        <v>2041.88</v>
      </c>
      <c r="K22" s="30">
        <f t="shared" si="5"/>
        <v>1341217.73</v>
      </c>
      <c r="L22"/>
      <c r="M22"/>
      <c r="N22"/>
    </row>
    <row r="23" spans="1:14" ht="16.5" customHeight="1">
      <c r="A23" s="18" t="s">
        <v>25</v>
      </c>
      <c r="B23" s="30">
        <v>58744.59</v>
      </c>
      <c r="C23" s="30">
        <v>52968.96</v>
      </c>
      <c r="D23" s="30">
        <v>63499.06</v>
      </c>
      <c r="E23" s="30">
        <v>44047.43</v>
      </c>
      <c r="F23" s="30">
        <v>38369.26</v>
      </c>
      <c r="G23" s="30">
        <v>41869.3</v>
      </c>
      <c r="H23" s="30">
        <v>43839.25</v>
      </c>
      <c r="I23" s="30">
        <v>69455.38</v>
      </c>
      <c r="J23" s="30">
        <v>20122.17</v>
      </c>
      <c r="K23" s="30">
        <f t="shared" si="5"/>
        <v>432915.39999999997</v>
      </c>
      <c r="L23"/>
      <c r="M23"/>
      <c r="N23"/>
    </row>
    <row r="24" spans="1:14" ht="16.5" customHeight="1">
      <c r="A24" s="18" t="s">
        <v>24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1315.63</v>
      </c>
      <c r="C26" s="30">
        <v>1250.5</v>
      </c>
      <c r="D26" s="30">
        <v>1555.31</v>
      </c>
      <c r="E26" s="30">
        <v>961.32</v>
      </c>
      <c r="F26" s="30">
        <v>948.3</v>
      </c>
      <c r="G26" s="30">
        <v>1031.66</v>
      </c>
      <c r="H26" s="30">
        <v>937.88</v>
      </c>
      <c r="I26" s="30">
        <v>1326.05</v>
      </c>
      <c r="J26" s="30">
        <v>468.94</v>
      </c>
      <c r="K26" s="30">
        <f t="shared" si="5"/>
        <v>9795.59</v>
      </c>
      <c r="L26" s="59"/>
      <c r="M26" s="59"/>
      <c r="N26" s="59"/>
    </row>
    <row r="27" spans="1:14" ht="16.5" customHeight="1">
      <c r="A27" s="18" t="s">
        <v>76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77</v>
      </c>
      <c r="B28" s="30">
        <v>856.97</v>
      </c>
      <c r="C28" s="30">
        <v>798.07</v>
      </c>
      <c r="D28" s="30">
        <v>958.85</v>
      </c>
      <c r="E28" s="30">
        <v>551.98</v>
      </c>
      <c r="F28" s="30">
        <v>576.18</v>
      </c>
      <c r="G28" s="30">
        <v>655.11</v>
      </c>
      <c r="H28" s="30">
        <v>659.91</v>
      </c>
      <c r="I28" s="30">
        <v>952.21</v>
      </c>
      <c r="J28" s="30">
        <v>313.72</v>
      </c>
      <c r="K28" s="30">
        <f t="shared" si="5"/>
        <v>6323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22</v>
      </c>
      <c r="B31" s="30">
        <f aca="true" t="shared" si="8" ref="B31:J31">+B32+B37+B49</f>
        <v>-106385.9</v>
      </c>
      <c r="C31" s="30">
        <f t="shared" si="8"/>
        <v>-73414.25</v>
      </c>
      <c r="D31" s="30">
        <f t="shared" si="8"/>
        <v>-99428.69999999995</v>
      </c>
      <c r="E31" s="30">
        <f t="shared" si="8"/>
        <v>-87626.38</v>
      </c>
      <c r="F31" s="30">
        <f t="shared" si="8"/>
        <v>-48822.4</v>
      </c>
      <c r="G31" s="30">
        <f t="shared" si="8"/>
        <v>-59837.8</v>
      </c>
      <c r="H31" s="30">
        <f t="shared" si="8"/>
        <v>-32046.92</v>
      </c>
      <c r="I31" s="30">
        <f t="shared" si="8"/>
        <v>581871.96</v>
      </c>
      <c r="J31" s="30">
        <f t="shared" si="8"/>
        <v>-26650.85</v>
      </c>
      <c r="K31" s="30">
        <f aca="true" t="shared" si="9" ref="K31:K39">SUM(B31:J31)</f>
        <v>47658.75999999999</v>
      </c>
      <c r="L31"/>
      <c r="M31"/>
      <c r="N31"/>
    </row>
    <row r="32" spans="1:14" ht="16.5" customHeight="1">
      <c r="A32" s="18" t="s">
        <v>21</v>
      </c>
      <c r="B32" s="30">
        <f aca="true" t="shared" si="10" ref="B32:J32">B33+B34+B35+B36</f>
        <v>-106385.9</v>
      </c>
      <c r="C32" s="30">
        <f t="shared" si="10"/>
        <v>-73414.25</v>
      </c>
      <c r="D32" s="30">
        <f t="shared" si="10"/>
        <v>-77046.25</v>
      </c>
      <c r="E32" s="30">
        <f t="shared" si="10"/>
        <v>-87626.38</v>
      </c>
      <c r="F32" s="30">
        <f t="shared" si="10"/>
        <v>-48822.4</v>
      </c>
      <c r="G32" s="30">
        <f t="shared" si="10"/>
        <v>-59837.8</v>
      </c>
      <c r="H32" s="30">
        <f t="shared" si="10"/>
        <v>-32046.92</v>
      </c>
      <c r="I32" s="30">
        <f t="shared" si="10"/>
        <v>-85089.31</v>
      </c>
      <c r="J32" s="30">
        <f t="shared" si="10"/>
        <v>-20171.25</v>
      </c>
      <c r="K32" s="30">
        <f t="shared" si="9"/>
        <v>-590440.46</v>
      </c>
      <c r="L32"/>
      <c r="M32"/>
      <c r="N32"/>
    </row>
    <row r="33" spans="1:14" s="23" customFormat="1" ht="16.5" customHeight="1">
      <c r="A33" s="29" t="s">
        <v>54</v>
      </c>
      <c r="B33" s="30">
        <f aca="true" t="shared" si="11" ref="B33:J33">-ROUND((B9)*$E$3,2)</f>
        <v>-64609.6</v>
      </c>
      <c r="C33" s="30">
        <f t="shared" si="11"/>
        <v>-67148.4</v>
      </c>
      <c r="D33" s="30">
        <f t="shared" si="11"/>
        <v>-62088.4</v>
      </c>
      <c r="E33" s="30">
        <f t="shared" si="11"/>
        <v>-43520.4</v>
      </c>
      <c r="F33" s="30">
        <f t="shared" si="11"/>
        <v>-48822.4</v>
      </c>
      <c r="G33" s="30">
        <f t="shared" si="11"/>
        <v>-24640</v>
      </c>
      <c r="H33" s="30">
        <f t="shared" si="11"/>
        <v>-20829.6</v>
      </c>
      <c r="I33" s="30">
        <f t="shared" si="11"/>
        <v>-67584</v>
      </c>
      <c r="J33" s="30">
        <f t="shared" si="11"/>
        <v>-14770.8</v>
      </c>
      <c r="K33" s="30">
        <f t="shared" si="9"/>
        <v>-414013.6</v>
      </c>
      <c r="L33" s="28"/>
      <c r="M33"/>
      <c r="N33"/>
    </row>
    <row r="34" spans="1:14" ht="16.5" customHeight="1">
      <c r="A34" s="25" t="s">
        <v>20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19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18</v>
      </c>
      <c r="B36" s="30">
        <v>-41776.3</v>
      </c>
      <c r="C36" s="30">
        <v>-6265.85</v>
      </c>
      <c r="D36" s="30">
        <v>-14957.85</v>
      </c>
      <c r="E36" s="30">
        <v>-44105.98</v>
      </c>
      <c r="F36" s="26">
        <v>0</v>
      </c>
      <c r="G36" s="30">
        <v>-35197.8</v>
      </c>
      <c r="H36" s="30">
        <v>-11217.32</v>
      </c>
      <c r="I36" s="30">
        <v>-17505.31</v>
      </c>
      <c r="J36" s="30">
        <v>-5400.45</v>
      </c>
      <c r="K36" s="30">
        <f t="shared" si="9"/>
        <v>-176426.86000000004</v>
      </c>
      <c r="L36"/>
      <c r="M36"/>
      <c r="N36"/>
    </row>
    <row r="37" spans="1:14" s="23" customFormat="1" ht="16.5" customHeight="1">
      <c r="A37" s="18" t="s">
        <v>17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-22382.449999999953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-6479.6</v>
      </c>
      <c r="K37" s="30">
        <f t="shared" si="9"/>
        <v>-28862.049999999952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15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64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80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666961.27</v>
      </c>
      <c r="J49" s="17">
        <v>0</v>
      </c>
      <c r="K49" s="30">
        <f t="shared" si="13"/>
        <v>666961.27</v>
      </c>
      <c r="L49"/>
      <c r="M49"/>
      <c r="N49"/>
    </row>
    <row r="50" spans="1:14" ht="16.5" customHeight="1">
      <c r="A50" s="18" t="s">
        <v>71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1476169.4300000002</v>
      </c>
      <c r="C54" s="27">
        <f t="shared" si="15"/>
        <v>1429923.97</v>
      </c>
      <c r="D54" s="27">
        <f t="shared" si="15"/>
        <v>1768902.5000000002</v>
      </c>
      <c r="E54" s="27">
        <f t="shared" si="15"/>
        <v>1066358.88</v>
      </c>
      <c r="F54" s="27">
        <f t="shared" si="15"/>
        <v>1092118.36</v>
      </c>
      <c r="G54" s="27">
        <f t="shared" si="15"/>
        <v>1181744.35</v>
      </c>
      <c r="H54" s="27">
        <f t="shared" si="15"/>
        <v>1095308.3599999999</v>
      </c>
      <c r="I54" s="27">
        <f t="shared" si="15"/>
        <v>2176856.58</v>
      </c>
      <c r="J54" s="27">
        <f t="shared" si="15"/>
        <v>537243.5000000001</v>
      </c>
      <c r="K54" s="20">
        <f>SUM(B54:J54)</f>
        <v>11824625.93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1476169.4300000002</v>
      </c>
      <c r="C60" s="10">
        <f t="shared" si="17"/>
        <v>1429923.9660502851</v>
      </c>
      <c r="D60" s="10">
        <f t="shared" si="17"/>
        <v>1768902.4871155904</v>
      </c>
      <c r="E60" s="10">
        <f t="shared" si="17"/>
        <v>1066358.8811634881</v>
      </c>
      <c r="F60" s="10">
        <f t="shared" si="17"/>
        <v>1092118.3663752691</v>
      </c>
      <c r="G60" s="10">
        <f t="shared" si="17"/>
        <v>1181744.347810193</v>
      </c>
      <c r="H60" s="10">
        <f t="shared" si="17"/>
        <v>1095308.3569076015</v>
      </c>
      <c r="I60" s="10">
        <f>SUM(I61:I73)</f>
        <v>2176856.58</v>
      </c>
      <c r="J60" s="10">
        <f t="shared" si="17"/>
        <v>537243.4991986295</v>
      </c>
      <c r="K60" s="5">
        <f>SUM(K61:K73)</f>
        <v>11824625.914621055</v>
      </c>
      <c r="L60" s="9"/>
    </row>
    <row r="61" spans="1:12" ht="16.5" customHeight="1">
      <c r="A61" s="7" t="s">
        <v>55</v>
      </c>
      <c r="B61" s="8">
        <v>1290172.08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1290172.08</v>
      </c>
      <c r="L61"/>
    </row>
    <row r="62" spans="1:12" ht="16.5" customHeight="1">
      <c r="A62" s="7" t="s">
        <v>56</v>
      </c>
      <c r="B62" s="8">
        <v>185997.35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185997.35</v>
      </c>
      <c r="L62"/>
    </row>
    <row r="63" spans="1:12" ht="16.5" customHeight="1">
      <c r="A63" s="7" t="s">
        <v>4</v>
      </c>
      <c r="B63" s="6">
        <v>0</v>
      </c>
      <c r="C63" s="8">
        <v>1429923.9660502851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1429923.9660502851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1768902.4871155904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1768902.4871155904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1066358.8811634881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1066358.8811634881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1092118.3663752691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1092118.3663752691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1181744.347810193</v>
      </c>
      <c r="H67" s="6">
        <v>0</v>
      </c>
      <c r="I67" s="6">
        <v>0</v>
      </c>
      <c r="J67" s="6">
        <v>0</v>
      </c>
      <c r="K67" s="5">
        <f t="shared" si="18"/>
        <v>1181744.347810193</v>
      </c>
    </row>
    <row r="68" spans="1:11" ht="16.5" customHeight="1">
      <c r="A68" s="7" t="s">
        <v>48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1095308.3569076015</v>
      </c>
      <c r="I68" s="6">
        <v>0</v>
      </c>
      <c r="J68" s="6">
        <v>0</v>
      </c>
      <c r="K68" s="5">
        <f t="shared" si="18"/>
        <v>1095308.3569076015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839706.8</v>
      </c>
      <c r="J70" s="6">
        <v>0</v>
      </c>
      <c r="K70" s="5">
        <f t="shared" si="18"/>
        <v>839706.8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1337149.78</v>
      </c>
      <c r="J71" s="6">
        <v>0</v>
      </c>
      <c r="K71" s="5">
        <f t="shared" si="18"/>
        <v>1337149.78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537243.4991986295</v>
      </c>
      <c r="K72" s="5">
        <f t="shared" si="18"/>
        <v>537243.4991986295</v>
      </c>
    </row>
    <row r="73" spans="1:11" ht="18" customHeight="1">
      <c r="A73" s="4" t="s">
        <v>63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74</v>
      </c>
      <c r="B74"/>
      <c r="C74"/>
      <c r="D74"/>
      <c r="E74"/>
      <c r="F74"/>
      <c r="G74"/>
      <c r="H74"/>
      <c r="I74"/>
      <c r="J74"/>
    </row>
    <row r="75" ht="18" customHeight="1">
      <c r="A75" s="57" t="s">
        <v>81</v>
      </c>
    </row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2023-07-20T11:44:35Z</dcterms:modified>
  <cp:category/>
  <cp:version/>
  <cp:contentType/>
  <cp:contentStatus/>
</cp:coreProperties>
</file>