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<sst xmlns="http://schemas.openxmlformats.org/spreadsheetml/2006/main" count="82" uniqueCount="81">
  <si>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</si>
  <si>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</si>
  <si>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</si>
  <si>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</si>
  <si>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</si>
  <si>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</si>
  <si>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</si>
  <si>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</si>
  <si>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</si>
  <si>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</si>
  <si>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</si>
  <si>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</si>
  <si>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</si>
  <si>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</si>
  <si>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</si>
  <si>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</si>
  <si>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</si>
  <si>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</si>
  <si>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</si>
  <si>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</si>
  <si>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</si>
  <si>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</si>
  <si>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</si>
  <si>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</si>
  <si>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</si>
  <si>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</si>
  <si>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</si>
  <si>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</si>
  <si>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</si>
  <si>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</si>
  <si>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</si>
  <si>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</si>
  <si>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</si>
  <si>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</si>
  <si>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</si>
  <si>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</si>
  <si>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</si>
  <si>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</si>
  <si>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</si>
  <si>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</si>
  <si>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</si>
  <si>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</si>
  <si>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</si>
  <si>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</si>
  <si>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</si>
  <si>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</si>
  <si>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</si>
  <si>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</si>
  <si>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</si>
  <si>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</si>
  <si>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</si>
  <si>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</si>
  <si>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</si>
  <si>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</si>
  <si>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</si>
  <si>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</si>
  <si>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</si>
  <si>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</si>
  <si>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</si>
  <si>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</si>
  <si>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</si>
  <si>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</si>
  <si>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</si>
  <si>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</si>
  <si>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</si>
  <si>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</si>
  <si>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</si>
  <si>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</si>
  <si>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</si>
  <si>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</si>
  <si>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</si>
  <si>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</si>
  <si>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</si>
  <si>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</si>
  <si>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</si>
  <si>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</si>
  <si>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</si>
  <si>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</si>
  <si>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</si>
  <si>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</si>
  <si>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12/07/23 - VENCIMENTO 19/07/23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</si>
</sst>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310699</v>
      </c>
      <c r="C7" s="46">
        <f aca="true" t="shared" si="0" ref="C7:J7">+C8+C11</f>
        <v>250915</v>
      </c>
      <c r="D7" s="46">
        <f t="shared" si="0"/>
        <v>312111</v>
      </c>
      <c r="E7" s="46">
        <f t="shared" si="0"/>
        <v>172136</v>
      </c>
      <c r="F7" s="46">
        <f t="shared" si="0"/>
        <v>218189</v>
      </c>
      <c r="G7" s="46">
        <f t="shared" si="0"/>
        <v>210167</v>
      </c>
      <c r="H7" s="46">
        <f t="shared" si="0"/>
        <v>226000</v>
      </c>
      <c r="I7" s="46">
        <f t="shared" si="0"/>
        <v>347536</v>
      </c>
      <c r="J7" s="46">
        <f t="shared" si="0"/>
        <v>119472</v>
      </c>
      <c r="K7" s="38">
        <f aca="true" t="shared" si="1" ref="K7:K13">SUM(B7:J7)</f>
        <v>2167225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14767</v>
      </c>
      <c r="C8" s="44">
        <f t="shared" si="2"/>
        <v>15093</v>
      </c>
      <c r="D8" s="44">
        <f t="shared" si="2"/>
        <v>14633</v>
      </c>
      <c r="E8" s="44">
        <f t="shared" si="2"/>
        <v>10128</v>
      </c>
      <c r="F8" s="44">
        <f t="shared" si="2"/>
        <v>11064</v>
      </c>
      <c r="G8" s="44">
        <f t="shared" si="2"/>
        <v>5791</v>
      </c>
      <c r="H8" s="44">
        <f t="shared" si="2"/>
        <v>4939</v>
      </c>
      <c r="I8" s="44">
        <f t="shared" si="2"/>
        <v>15728</v>
      </c>
      <c r="J8" s="44">
        <f t="shared" si="2"/>
        <v>3464</v>
      </c>
      <c r="K8" s="38">
        <f t="shared" si="1"/>
        <v>95607</v>
      </c>
      <c r="L8"/>
      <c r="M8"/>
      <c r="N8"/>
    </row>
    <row r="9" spans="1:14" ht="16.5" customHeight="1">
      <c r="A9" s="22" t="s">
        <v>32</v>
      </c>
      <c r="B9" s="44">
        <v>14712</v>
      </c>
      <c r="C9" s="44">
        <v>15091</v>
      </c>
      <c r="D9" s="44">
        <v>14631</v>
      </c>
      <c r="E9" s="44">
        <v>9946</v>
      </c>
      <c r="F9" s="44">
        <v>11055</v>
      </c>
      <c r="G9" s="44">
        <v>5790</v>
      </c>
      <c r="H9" s="44">
        <v>4939</v>
      </c>
      <c r="I9" s="44">
        <v>15683</v>
      </c>
      <c r="J9" s="44">
        <v>3464</v>
      </c>
      <c r="K9" s="38">
        <f t="shared" si="1"/>
        <v>95311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2</v>
      </c>
      <c r="D10" s="44">
        <v>2</v>
      </c>
      <c r="E10" s="44">
        <v>182</v>
      </c>
      <c r="F10" s="44">
        <v>9</v>
      </c>
      <c r="G10" s="44">
        <v>1</v>
      </c>
      <c r="H10" s="44">
        <v>0</v>
      </c>
      <c r="I10" s="44">
        <v>45</v>
      </c>
      <c r="J10" s="44">
        <v>0</v>
      </c>
      <c r="K10" s="38">
        <f t="shared" si="1"/>
        <v>296</v>
      </c>
      <c r="L10"/>
      <c r="M10"/>
      <c r="N10"/>
    </row>
    <row r="11" spans="1:14" ht="16.5" customHeight="1">
      <c r="A11" s="43" t="s">
        <v>67</v>
      </c>
      <c r="B11" s="42">
        <v>295932</v>
      </c>
      <c r="C11" s="42">
        <v>235822</v>
      </c>
      <c r="D11" s="42">
        <v>297478</v>
      </c>
      <c r="E11" s="42">
        <v>162008</v>
      </c>
      <c r="F11" s="42">
        <v>207125</v>
      </c>
      <c r="G11" s="42">
        <v>204376</v>
      </c>
      <c r="H11" s="42">
        <v>221061</v>
      </c>
      <c r="I11" s="42">
        <v>331808</v>
      </c>
      <c r="J11" s="42">
        <v>116008</v>
      </c>
      <c r="K11" s="38">
        <f t="shared" si="1"/>
        <v>2071618</v>
      </c>
      <c r="L11" s="59"/>
      <c r="M11" s="59"/>
      <c r="N11" s="59"/>
    </row>
    <row r="12" spans="1:14" ht="16.5" customHeight="1">
      <c r="A12" s="22" t="s">
        <v>79</v>
      </c>
      <c r="B12" s="42">
        <v>21753</v>
      </c>
      <c r="C12" s="42">
        <v>18977</v>
      </c>
      <c r="D12" s="42">
        <v>23873</v>
      </c>
      <c r="E12" s="42">
        <v>15727</v>
      </c>
      <c r="F12" s="42">
        <v>12841</v>
      </c>
      <c r="G12" s="42">
        <v>11792</v>
      </c>
      <c r="H12" s="42">
        <v>11815</v>
      </c>
      <c r="I12" s="42">
        <v>18425</v>
      </c>
      <c r="J12" s="42">
        <v>5179</v>
      </c>
      <c r="K12" s="38">
        <f t="shared" si="1"/>
        <v>140382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274179</v>
      </c>
      <c r="C13" s="42">
        <f>+C11-C12</f>
        <v>216845</v>
      </c>
      <c r="D13" s="42">
        <f>+D11-D12</f>
        <v>273605</v>
      </c>
      <c r="E13" s="42">
        <f aca="true" t="shared" si="3" ref="E13:J13">+E11-E12</f>
        <v>146281</v>
      </c>
      <c r="F13" s="42">
        <f t="shared" si="3"/>
        <v>194284</v>
      </c>
      <c r="G13" s="42">
        <f t="shared" si="3"/>
        <v>192584</v>
      </c>
      <c r="H13" s="42">
        <f t="shared" si="3"/>
        <v>209246</v>
      </c>
      <c r="I13" s="42">
        <f t="shared" si="3"/>
        <v>313383</v>
      </c>
      <c r="J13" s="42">
        <f t="shared" si="3"/>
        <v>110829</v>
      </c>
      <c r="K13" s="38">
        <f t="shared" si="1"/>
        <v>1931236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1.105907036766083</v>
      </c>
      <c r="C18" s="39">
        <v>1.179865872823929</v>
      </c>
      <c r="D18" s="39">
        <v>1.070217790169786</v>
      </c>
      <c r="E18" s="39">
        <v>1.361657543074301</v>
      </c>
      <c r="F18" s="39">
        <v>1.013989884473924</v>
      </c>
      <c r="G18" s="39">
        <v>1.131289810694055</v>
      </c>
      <c r="H18" s="39">
        <v>1.200831599043964</v>
      </c>
      <c r="I18" s="39">
        <v>1.086320933363248</v>
      </c>
      <c r="J18" s="39">
        <v>0.994329083147706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71</v>
      </c>
      <c r="B20" s="36">
        <f>SUM(B21:B28)</f>
        <v>1585627.2199999997</v>
      </c>
      <c r="C20" s="36">
        <f aca="true" t="shared" si="4" ref="C20:J20">SUM(C21:C28)</f>
        <v>1500140.31</v>
      </c>
      <c r="D20" s="36">
        <f t="shared" si="4"/>
        <v>1875204.9</v>
      </c>
      <c r="E20" s="36">
        <f t="shared" si="4"/>
        <v>1148785.4400000002</v>
      </c>
      <c r="F20" s="36">
        <f t="shared" si="4"/>
        <v>1140707.26</v>
      </c>
      <c r="G20" s="36">
        <f t="shared" si="4"/>
        <v>1237190.1400000001</v>
      </c>
      <c r="H20" s="36">
        <f t="shared" si="4"/>
        <v>1132336.51</v>
      </c>
      <c r="I20" s="36">
        <f t="shared" si="4"/>
        <v>1597855.05</v>
      </c>
      <c r="J20" s="36">
        <f t="shared" si="4"/>
        <v>565195.88</v>
      </c>
      <c r="K20" s="36">
        <f aca="true" t="shared" si="5" ref="K20:K28">SUM(B20:J20)</f>
        <v>11783042.71</v>
      </c>
      <c r="L20"/>
      <c r="M20"/>
      <c r="N20"/>
    </row>
    <row r="21" spans="1:14" ht="16.5" customHeight="1">
      <c r="A21" s="35" t="s">
        <v>28</v>
      </c>
      <c r="B21" s="58">
        <f>ROUND((B15+B16)*B7,2)</f>
        <v>1376676.2</v>
      </c>
      <c r="C21" s="58">
        <f>ROUND((C15+C16)*C7,2)</f>
        <v>1221378.95</v>
      </c>
      <c r="D21" s="58">
        <f aca="true" t="shared" si="6" ref="D21:J21">ROUND((D15+D16)*D7,2)</f>
        <v>1684213.38</v>
      </c>
      <c r="E21" s="58">
        <f t="shared" si="6"/>
        <v>807593.26</v>
      </c>
      <c r="F21" s="58">
        <f t="shared" si="6"/>
        <v>1083286.57</v>
      </c>
      <c r="G21" s="58">
        <f t="shared" si="6"/>
        <v>1054029.54</v>
      </c>
      <c r="H21" s="58">
        <f t="shared" si="6"/>
        <v>902463.2</v>
      </c>
      <c r="I21" s="58">
        <f t="shared" si="6"/>
        <v>1401855.96</v>
      </c>
      <c r="J21" s="58">
        <f t="shared" si="6"/>
        <v>545294.1</v>
      </c>
      <c r="K21" s="30">
        <f t="shared" si="5"/>
        <v>10076791.159999998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145799.7</v>
      </c>
      <c r="C22" s="30">
        <f t="shared" si="7"/>
        <v>219684.39</v>
      </c>
      <c r="D22" s="30">
        <f t="shared" si="7"/>
        <v>118261.74</v>
      </c>
      <c r="E22" s="30">
        <f t="shared" si="7"/>
        <v>292072.19</v>
      </c>
      <c r="F22" s="30">
        <f t="shared" si="7"/>
        <v>15155.05</v>
      </c>
      <c r="G22" s="30">
        <f t="shared" si="7"/>
        <v>138383.34</v>
      </c>
      <c r="H22" s="30">
        <f t="shared" si="7"/>
        <v>181243.13</v>
      </c>
      <c r="I22" s="30">
        <f t="shared" si="7"/>
        <v>121009.51</v>
      </c>
      <c r="J22" s="30">
        <f t="shared" si="7"/>
        <v>-3092.32</v>
      </c>
      <c r="K22" s="30">
        <f t="shared" si="5"/>
        <v>1228516.73</v>
      </c>
      <c r="L22"/>
      <c r="M22"/>
      <c r="N22"/>
    </row>
    <row r="23" spans="1:14" ht="16.5" customHeight="1">
      <c r="A23" s="18" t="s">
        <v>26</v>
      </c>
      <c r="B23" s="30">
        <v>58909.2</v>
      </c>
      <c r="C23" s="30">
        <v>53284.55</v>
      </c>
      <c r="D23" s="30">
        <v>64684.2</v>
      </c>
      <c r="E23" s="30">
        <v>43956.09</v>
      </c>
      <c r="F23" s="30">
        <v>38788.02</v>
      </c>
      <c r="G23" s="30">
        <v>41135.69</v>
      </c>
      <c r="H23" s="30">
        <v>43342.78</v>
      </c>
      <c r="I23" s="30">
        <v>68958</v>
      </c>
      <c r="J23" s="30">
        <v>20368.85</v>
      </c>
      <c r="K23" s="30">
        <f t="shared" si="5"/>
        <v>433427.38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1315.63</v>
      </c>
      <c r="C26" s="30">
        <v>1245.29</v>
      </c>
      <c r="D26" s="30">
        <v>1555.31</v>
      </c>
      <c r="E26" s="30">
        <v>953.51</v>
      </c>
      <c r="F26" s="30">
        <v>945.69</v>
      </c>
      <c r="G26" s="30">
        <v>1026.45</v>
      </c>
      <c r="H26" s="30">
        <v>940.48</v>
      </c>
      <c r="I26" s="30">
        <v>1326.05</v>
      </c>
      <c r="J26" s="30">
        <v>468.94</v>
      </c>
      <c r="K26" s="30">
        <f t="shared" si="5"/>
        <v>9777.35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" customHeight="1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4" ht="16.5" customHeight="1">
      <c r="A31" s="16" t="s">
        <v>23</v>
      </c>
      <c r="B31" s="30">
        <f aca="true" t="shared" si="8" ref="B31:J31">+B32+B37+B49</f>
        <v>-110243.43</v>
      </c>
      <c r="C31" s="30">
        <f t="shared" si="8"/>
        <v>-74530.70999999999</v>
      </c>
      <c r="D31" s="30">
        <f t="shared" si="8"/>
        <v>-101865.99999999996</v>
      </c>
      <c r="E31" s="30">
        <f t="shared" si="8"/>
        <v>-96994.4</v>
      </c>
      <c r="F31" s="30">
        <f t="shared" si="8"/>
        <v>-48642</v>
      </c>
      <c r="G31" s="30">
        <f t="shared" si="8"/>
        <v>-66198.7</v>
      </c>
      <c r="H31" s="30">
        <f t="shared" si="8"/>
        <v>-35036</v>
      </c>
      <c r="I31" s="30">
        <f t="shared" si="8"/>
        <v>-89767.51</v>
      </c>
      <c r="J31" s="30">
        <f t="shared" si="8"/>
        <v>-28126.449999999997</v>
      </c>
      <c r="K31" s="30">
        <f aca="true" t="shared" si="9" ref="K31:K39">SUM(B31:J31)</f>
        <v>-651405.2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-110243.43</v>
      </c>
      <c r="C32" s="30">
        <f t="shared" si="10"/>
        <v>-74530.70999999999</v>
      </c>
      <c r="D32" s="30">
        <f t="shared" si="10"/>
        <v>-79483.55</v>
      </c>
      <c r="E32" s="30">
        <f t="shared" si="10"/>
        <v>-96994.4</v>
      </c>
      <c r="F32" s="30">
        <f t="shared" si="10"/>
        <v>-48642</v>
      </c>
      <c r="G32" s="30">
        <f t="shared" si="10"/>
        <v>-66198.7</v>
      </c>
      <c r="H32" s="30">
        <f t="shared" si="10"/>
        <v>-35036</v>
      </c>
      <c r="I32" s="30">
        <f t="shared" si="10"/>
        <v>-89767.51</v>
      </c>
      <c r="J32" s="30">
        <f t="shared" si="10"/>
        <v>-21646.85</v>
      </c>
      <c r="K32" s="30">
        <f t="shared" si="9"/>
        <v>-622543.1499999999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-64732.8</v>
      </c>
      <c r="C33" s="30">
        <f t="shared" si="11"/>
        <v>-66400.4</v>
      </c>
      <c r="D33" s="30">
        <f t="shared" si="11"/>
        <v>-64376.4</v>
      </c>
      <c r="E33" s="30">
        <f t="shared" si="11"/>
        <v>-43762.4</v>
      </c>
      <c r="F33" s="30">
        <f t="shared" si="11"/>
        <v>-48642</v>
      </c>
      <c r="G33" s="30">
        <f t="shared" si="11"/>
        <v>-25476</v>
      </c>
      <c r="H33" s="30">
        <f t="shared" si="11"/>
        <v>-21731.6</v>
      </c>
      <c r="I33" s="30">
        <f t="shared" si="11"/>
        <v>-69005.2</v>
      </c>
      <c r="J33" s="30">
        <f t="shared" si="11"/>
        <v>-15241.6</v>
      </c>
      <c r="K33" s="30">
        <f t="shared" si="9"/>
        <v>-419368.39999999997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-45510.63</v>
      </c>
      <c r="C36" s="30">
        <v>-8130.31</v>
      </c>
      <c r="D36" s="30">
        <v>-15107.15</v>
      </c>
      <c r="E36" s="30">
        <v>-53232</v>
      </c>
      <c r="F36" s="26">
        <v>0</v>
      </c>
      <c r="G36" s="30">
        <v>-40722.7</v>
      </c>
      <c r="H36" s="30">
        <v>-13304.4</v>
      </c>
      <c r="I36" s="30">
        <v>-20762.31</v>
      </c>
      <c r="J36" s="30">
        <v>-6405.25</v>
      </c>
      <c r="K36" s="30">
        <f t="shared" si="9"/>
        <v>-203174.74999999997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1475383.7899999998</v>
      </c>
      <c r="C54" s="27">
        <f t="shared" si="15"/>
        <v>1425609.6</v>
      </c>
      <c r="D54" s="27">
        <f t="shared" si="15"/>
        <v>1773338.9</v>
      </c>
      <c r="E54" s="27">
        <f t="shared" si="15"/>
        <v>1051791.0400000003</v>
      </c>
      <c r="F54" s="27">
        <f t="shared" si="15"/>
        <v>1092065.26</v>
      </c>
      <c r="G54" s="27">
        <f t="shared" si="15"/>
        <v>1170991.4400000002</v>
      </c>
      <c r="H54" s="27">
        <f t="shared" si="15"/>
        <v>1097300.51</v>
      </c>
      <c r="I54" s="27">
        <f t="shared" si="15"/>
        <v>1508087.54</v>
      </c>
      <c r="J54" s="27">
        <f t="shared" si="15"/>
        <v>537069.43</v>
      </c>
      <c r="K54" s="20">
        <f>SUM(B54:J54)</f>
        <v>11131637.509999998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 s="66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2" ht="16.5" customHeight="1">
      <c r="A60" s="11" t="s">
        <v>5</v>
      </c>
      <c r="B60" s="10">
        <f aca="true" t="shared" si="17" ref="B60:J60">SUM(B61:B72)</f>
        <v>1475383.79</v>
      </c>
      <c r="C60" s="10">
        <f t="shared" si="17"/>
        <v>1425609.59</v>
      </c>
      <c r="D60" s="10">
        <f t="shared" si="17"/>
        <v>1773338.91</v>
      </c>
      <c r="E60" s="10">
        <f t="shared" si="17"/>
        <v>1051791.05</v>
      </c>
      <c r="F60" s="10">
        <f t="shared" si="17"/>
        <v>1092065.25</v>
      </c>
      <c r="G60" s="10">
        <f t="shared" si="17"/>
        <v>1170991.43</v>
      </c>
      <c r="H60" s="10">
        <f t="shared" si="17"/>
        <v>1097300.5</v>
      </c>
      <c r="I60" s="10">
        <f>SUM(I61:I73)</f>
        <v>1508087.54</v>
      </c>
      <c r="J60" s="10">
        <f t="shared" si="17"/>
        <v>537069.43</v>
      </c>
      <c r="K60" s="5">
        <f>SUM(K61:K73)</f>
        <v>11131637.49</v>
      </c>
      <c r="L60" s="9"/>
    </row>
    <row r="61" spans="1:12" ht="16.5" customHeight="1">
      <c r="A61" s="7" t="s">
        <v>56</v>
      </c>
      <c r="B61" s="8">
        <v>1288452.66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1288452.66</v>
      </c>
      <c r="L61"/>
    </row>
    <row r="62" spans="1:12" ht="16.5" customHeight="1">
      <c r="A62" s="7" t="s">
        <v>57</v>
      </c>
      <c r="B62" s="8">
        <v>186931.13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186931.13</v>
      </c>
      <c r="L62"/>
    </row>
    <row r="63" spans="1:12" ht="16.5" customHeight="1">
      <c r="A63" s="7" t="s">
        <v>4</v>
      </c>
      <c r="B63" s="6">
        <v>0</v>
      </c>
      <c r="C63" s="8">
        <v>1425609.59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1425609.59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1773338.91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1773338.91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1051791.05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1051791.05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1092065.25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1092065.25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1170991.43</v>
      </c>
      <c r="H67" s="6">
        <v>0</v>
      </c>
      <c r="I67" s="6">
        <v>0</v>
      </c>
      <c r="J67" s="6">
        <v>0</v>
      </c>
      <c r="K67" s="5">
        <f t="shared" si="18"/>
        <v>1170991.43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1097300.5</v>
      </c>
      <c r="I68" s="6">
        <v>0</v>
      </c>
      <c r="J68" s="6">
        <v>0</v>
      </c>
      <c r="K68" s="5">
        <f t="shared" si="18"/>
        <v>1097300.5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553317.32</v>
      </c>
      <c r="J70" s="6">
        <v>0</v>
      </c>
      <c r="K70" s="5">
        <f t="shared" si="18"/>
        <v>553317.32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954770.22</v>
      </c>
      <c r="J71" s="6">
        <v>0</v>
      </c>
      <c r="K71" s="5">
        <f t="shared" si="18"/>
        <v>954770.22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537069.43</v>
      </c>
      <c r="K72" s="5">
        <f t="shared" si="18"/>
        <v>537069.43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2023-07-18T20:07:59Z</dcterms:modified>
  <cp:category/>
  <cp:version/>
  <cp:contentType/>
  <cp:contentStatus/>
</cp:coreProperties>
</file>