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<sst xmlns="http://schemas.openxmlformats.org/spreadsheetml/2006/main" count="82" uniqueCount="81">
  <si>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</si>
  <si>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</si>
  <si>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</si>
  <si>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</si>
  <si>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</si>
  <si>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</si>
  <si>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</si>
  <si>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</si>
  <si>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</si>
  <si>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</si>
  <si>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</si>
  <si>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</si>
  <si>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</si>
  <si>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</si>
  <si>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</si>
  <si>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</si>
  <si>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</si>
  <si>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</si>
  <si>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</si>
  <si>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</si>
  <si>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</si>
  <si>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</si>
  <si>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</si>
  <si>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</si>
  <si>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</si>
  <si>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</si>
  <si>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</si>
  <si>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</si>
  <si>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</si>
  <si>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</si>
  <si>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</si>
  <si>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</si>
  <si>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</si>
  <si>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</si>
  <si>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</si>
  <si>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</si>
  <si>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</si>
  <si>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</si>
  <si>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</si>
  <si>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</si>
  <si>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</si>
  <si>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</si>
  <si>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</si>
  <si>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</si>
  <si>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</si>
  <si>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</si>
  <si>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</si>
  <si>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</si>
  <si>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</si>
  <si>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</si>
  <si>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</si>
  <si>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</si>
  <si>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</si>
  <si>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</si>
  <si>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</si>
  <si>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</si>
  <si>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</si>
  <si>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</si>
  <si>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</si>
  <si>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</si>
  <si>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</si>
  <si>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</si>
  <si>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</si>
  <si>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</si>
  <si>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</si>
  <si>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</si>
  <si>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</si>
  <si>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</si>
  <si>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</si>
  <si>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</si>
  <si>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</si>
  <si>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</si>
  <si>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</si>
  <si>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</si>
  <si>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</si>
  <si>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</si>
  <si>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</si>
  <si>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</si>
  <si>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</si>
  <si>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</si>
  <si>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09/07/23 - VENCIMENTO 14/07/23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</si>
</sst>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84031</v>
      </c>
      <c r="C7" s="46">
        <f aca="true" t="shared" si="0" ref="C7:J7">+C8+C11</f>
        <v>61952</v>
      </c>
      <c r="D7" s="46">
        <f t="shared" si="0"/>
        <v>96681</v>
      </c>
      <c r="E7" s="46">
        <f t="shared" si="0"/>
        <v>44115</v>
      </c>
      <c r="F7" s="46">
        <f t="shared" si="0"/>
        <v>73011</v>
      </c>
      <c r="G7" s="46">
        <f t="shared" si="0"/>
        <v>70797</v>
      </c>
      <c r="H7" s="46">
        <f t="shared" si="0"/>
        <v>82437</v>
      </c>
      <c r="I7" s="46">
        <f t="shared" si="0"/>
        <v>109119</v>
      </c>
      <c r="J7" s="46">
        <f t="shared" si="0"/>
        <v>25628</v>
      </c>
      <c r="K7" s="38">
        <f aca="true" t="shared" si="1" ref="K7:K13">SUM(B7:J7)</f>
        <v>647771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5554</v>
      </c>
      <c r="C8" s="44">
        <f t="shared" si="2"/>
        <v>5496</v>
      </c>
      <c r="D8" s="44">
        <f t="shared" si="2"/>
        <v>6934</v>
      </c>
      <c r="E8" s="44">
        <f t="shared" si="2"/>
        <v>3715</v>
      </c>
      <c r="F8" s="44">
        <f t="shared" si="2"/>
        <v>4852</v>
      </c>
      <c r="G8" s="44">
        <f t="shared" si="2"/>
        <v>3150</v>
      </c>
      <c r="H8" s="44">
        <f t="shared" si="2"/>
        <v>2761</v>
      </c>
      <c r="I8" s="44">
        <f t="shared" si="2"/>
        <v>6443</v>
      </c>
      <c r="J8" s="44">
        <f t="shared" si="2"/>
        <v>808</v>
      </c>
      <c r="K8" s="38">
        <f t="shared" si="1"/>
        <v>39713</v>
      </c>
      <c r="L8"/>
      <c r="M8"/>
      <c r="N8"/>
    </row>
    <row r="9" spans="1:14" ht="16.5" customHeight="1">
      <c r="A9" s="22" t="s">
        <v>32</v>
      </c>
      <c r="B9" s="44">
        <v>5544</v>
      </c>
      <c r="C9" s="44">
        <v>5496</v>
      </c>
      <c r="D9" s="44">
        <v>6934</v>
      </c>
      <c r="E9" s="44">
        <v>3652</v>
      </c>
      <c r="F9" s="44">
        <v>4847</v>
      </c>
      <c r="G9" s="44">
        <v>3150</v>
      </c>
      <c r="H9" s="44">
        <v>2761</v>
      </c>
      <c r="I9" s="44">
        <v>6421</v>
      </c>
      <c r="J9" s="44">
        <v>808</v>
      </c>
      <c r="K9" s="38">
        <f t="shared" si="1"/>
        <v>39613</v>
      </c>
      <c r="L9"/>
      <c r="M9"/>
      <c r="N9"/>
    </row>
    <row r="10" spans="1:14" ht="16.5" customHeight="1">
      <c r="A10" s="22" t="s">
        <v>31</v>
      </c>
      <c r="B10" s="44">
        <v>10</v>
      </c>
      <c r="C10" s="44">
        <v>0</v>
      </c>
      <c r="D10" s="44">
        <v>0</v>
      </c>
      <c r="E10" s="44">
        <v>63</v>
      </c>
      <c r="F10" s="44">
        <v>5</v>
      </c>
      <c r="G10" s="44">
        <v>0</v>
      </c>
      <c r="H10" s="44">
        <v>0</v>
      </c>
      <c r="I10" s="44">
        <v>22</v>
      </c>
      <c r="J10" s="44">
        <v>0</v>
      </c>
      <c r="K10" s="38">
        <f t="shared" si="1"/>
        <v>100</v>
      </c>
      <c r="L10"/>
      <c r="M10"/>
      <c r="N10"/>
    </row>
    <row r="11" spans="1:14" ht="16.5" customHeight="1">
      <c r="A11" s="43" t="s">
        <v>67</v>
      </c>
      <c r="B11" s="42">
        <v>78477</v>
      </c>
      <c r="C11" s="42">
        <v>56456</v>
      </c>
      <c r="D11" s="42">
        <v>89747</v>
      </c>
      <c r="E11" s="42">
        <v>40400</v>
      </c>
      <c r="F11" s="42">
        <v>68159</v>
      </c>
      <c r="G11" s="42">
        <v>67647</v>
      </c>
      <c r="H11" s="42">
        <v>79676</v>
      </c>
      <c r="I11" s="42">
        <v>102676</v>
      </c>
      <c r="J11" s="42">
        <v>24820</v>
      </c>
      <c r="K11" s="38">
        <f t="shared" si="1"/>
        <v>608058</v>
      </c>
      <c r="L11" s="59"/>
      <c r="M11" s="59"/>
      <c r="N11" s="59"/>
    </row>
    <row r="12" spans="1:14" ht="16.5" customHeight="1">
      <c r="A12" s="22" t="s">
        <v>79</v>
      </c>
      <c r="B12" s="42">
        <v>6774</v>
      </c>
      <c r="C12" s="42">
        <v>5151</v>
      </c>
      <c r="D12" s="42">
        <v>8829</v>
      </c>
      <c r="E12" s="42">
        <v>4741</v>
      </c>
      <c r="F12" s="42">
        <v>5305</v>
      </c>
      <c r="G12" s="42">
        <v>4051</v>
      </c>
      <c r="H12" s="42">
        <v>4154</v>
      </c>
      <c r="I12" s="42">
        <v>6012</v>
      </c>
      <c r="J12" s="42">
        <v>1084</v>
      </c>
      <c r="K12" s="38">
        <f t="shared" si="1"/>
        <v>46101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71703</v>
      </c>
      <c r="C13" s="42">
        <f>+C11-C12</f>
        <v>51305</v>
      </c>
      <c r="D13" s="42">
        <f>+D11-D12</f>
        <v>80918</v>
      </c>
      <c r="E13" s="42">
        <f aca="true" t="shared" si="3" ref="E13:J13">+E11-E12</f>
        <v>35659</v>
      </c>
      <c r="F13" s="42">
        <f t="shared" si="3"/>
        <v>62854</v>
      </c>
      <c r="G13" s="42">
        <f t="shared" si="3"/>
        <v>63596</v>
      </c>
      <c r="H13" s="42">
        <f t="shared" si="3"/>
        <v>75522</v>
      </c>
      <c r="I13" s="42">
        <f t="shared" si="3"/>
        <v>96664</v>
      </c>
      <c r="J13" s="42">
        <f t="shared" si="3"/>
        <v>23736</v>
      </c>
      <c r="K13" s="38">
        <f t="shared" si="1"/>
        <v>561957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1.037685490644722</v>
      </c>
      <c r="C18" s="39">
        <v>1.172221894809371</v>
      </c>
      <c r="D18" s="39">
        <v>1.027456859488391</v>
      </c>
      <c r="E18" s="39">
        <v>1.241906283629291</v>
      </c>
      <c r="F18" s="39">
        <v>0.980958017440485</v>
      </c>
      <c r="G18" s="39">
        <v>1.117656374368389</v>
      </c>
      <c r="H18" s="39">
        <v>1.100825131184096</v>
      </c>
      <c r="I18" s="39">
        <v>1.072764134356311</v>
      </c>
      <c r="J18" s="39">
        <v>0.971396431729543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414026.27</v>
      </c>
      <c r="C20" s="36">
        <f aca="true" t="shared" si="4" ref="C20:J20">SUM(C21:C28)</f>
        <v>384774.34</v>
      </c>
      <c r="D20" s="36">
        <f t="shared" si="4"/>
        <v>578425.78</v>
      </c>
      <c r="E20" s="36">
        <f t="shared" si="4"/>
        <v>280717.22</v>
      </c>
      <c r="F20" s="36">
        <f t="shared" si="4"/>
        <v>378695.88</v>
      </c>
      <c r="G20" s="36">
        <f t="shared" si="4"/>
        <v>420355.74</v>
      </c>
      <c r="H20" s="36">
        <f t="shared" si="4"/>
        <v>391971.36</v>
      </c>
      <c r="I20" s="36">
        <f t="shared" si="4"/>
        <v>511385.94</v>
      </c>
      <c r="J20" s="36">
        <f t="shared" si="4"/>
        <v>125353.12000000001</v>
      </c>
      <c r="K20" s="36">
        <f aca="true" t="shared" si="5" ref="K20:K28">SUM(B20:J20)</f>
        <v>3485705.6500000004</v>
      </c>
      <c r="L20"/>
      <c r="M20"/>
      <c r="N20"/>
    </row>
    <row r="21" spans="1:14" ht="16.5" customHeight="1">
      <c r="A21" s="35" t="s">
        <v>28</v>
      </c>
      <c r="B21" s="58">
        <f>ROUND((B15+B16)*B7,2)</f>
        <v>372332.96</v>
      </c>
      <c r="C21" s="58">
        <f>ROUND((C15+C16)*C7,2)</f>
        <v>301563.75</v>
      </c>
      <c r="D21" s="58">
        <f aca="true" t="shared" si="6" ref="D21:J21">ROUND((D15+D16)*D7,2)</f>
        <v>521710.01</v>
      </c>
      <c r="E21" s="58">
        <f t="shared" si="6"/>
        <v>206969.93</v>
      </c>
      <c r="F21" s="58">
        <f t="shared" si="6"/>
        <v>362492.31</v>
      </c>
      <c r="G21" s="58">
        <f t="shared" si="6"/>
        <v>355061.11</v>
      </c>
      <c r="H21" s="58">
        <f t="shared" si="6"/>
        <v>329187.43</v>
      </c>
      <c r="I21" s="58">
        <f t="shared" si="6"/>
        <v>440153.31</v>
      </c>
      <c r="J21" s="58">
        <f t="shared" si="6"/>
        <v>116971.32</v>
      </c>
      <c r="K21" s="30">
        <f t="shared" si="5"/>
        <v>3006442.13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14031.55</v>
      </c>
      <c r="C22" s="30">
        <f t="shared" si="7"/>
        <v>51935.88</v>
      </c>
      <c r="D22" s="30">
        <f t="shared" si="7"/>
        <v>14324.52</v>
      </c>
      <c r="E22" s="30">
        <f t="shared" si="7"/>
        <v>50067.33</v>
      </c>
      <c r="F22" s="30">
        <f t="shared" si="7"/>
        <v>-6902.57</v>
      </c>
      <c r="G22" s="30">
        <f t="shared" si="7"/>
        <v>41775.2</v>
      </c>
      <c r="H22" s="30">
        <f t="shared" si="7"/>
        <v>33190.37</v>
      </c>
      <c r="I22" s="30">
        <f t="shared" si="7"/>
        <v>32027.37</v>
      </c>
      <c r="J22" s="30">
        <f t="shared" si="7"/>
        <v>-3345.8</v>
      </c>
      <c r="K22" s="30">
        <f t="shared" si="5"/>
        <v>227103.84999999998</v>
      </c>
      <c r="L22"/>
      <c r="M22"/>
      <c r="N22"/>
    </row>
    <row r="23" spans="1:14" ht="16.5" customHeight="1">
      <c r="A23" s="18" t="s">
        <v>26</v>
      </c>
      <c r="B23" s="30">
        <v>23628.06</v>
      </c>
      <c r="C23" s="30">
        <v>25698.52</v>
      </c>
      <c r="D23" s="30">
        <v>34353.49</v>
      </c>
      <c r="E23" s="30">
        <v>18719.27</v>
      </c>
      <c r="F23" s="30">
        <v>19560.78</v>
      </c>
      <c r="G23" s="30">
        <v>19778.86</v>
      </c>
      <c r="H23" s="30">
        <v>24196.74</v>
      </c>
      <c r="I23" s="30">
        <v>33131.99</v>
      </c>
      <c r="J23" s="30">
        <v>9235.22</v>
      </c>
      <c r="K23" s="30">
        <f t="shared" si="5"/>
        <v>208302.93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1107.21</v>
      </c>
      <c r="C26" s="30">
        <v>1029.06</v>
      </c>
      <c r="D26" s="30">
        <v>1547.49</v>
      </c>
      <c r="E26" s="30">
        <v>750.3</v>
      </c>
      <c r="F26" s="30">
        <v>1013.43</v>
      </c>
      <c r="G26" s="30">
        <v>1125.45</v>
      </c>
      <c r="H26" s="30">
        <v>1049.9</v>
      </c>
      <c r="I26" s="30">
        <v>1367.74</v>
      </c>
      <c r="J26" s="30">
        <v>336.07</v>
      </c>
      <c r="K26" s="30">
        <f t="shared" si="5"/>
        <v>9326.65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856.97</v>
      </c>
      <c r="C28" s="30">
        <v>798.07</v>
      </c>
      <c r="D28" s="30">
        <v>958.85</v>
      </c>
      <c r="E28" s="30">
        <v>551.98</v>
      </c>
      <c r="F28" s="30">
        <v>576.18</v>
      </c>
      <c r="G28" s="30">
        <v>655.11</v>
      </c>
      <c r="H28" s="30">
        <v>659.91</v>
      </c>
      <c r="I28" s="30">
        <v>952.21</v>
      </c>
      <c r="J28" s="30">
        <v>313.72</v>
      </c>
      <c r="K28" s="30">
        <f t="shared" si="5"/>
        <v>6323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-24393.6</v>
      </c>
      <c r="C31" s="30">
        <f t="shared" si="8"/>
        <v>-24182.4</v>
      </c>
      <c r="D31" s="30">
        <f t="shared" si="8"/>
        <v>-538892.05</v>
      </c>
      <c r="E31" s="30">
        <f t="shared" si="8"/>
        <v>-16068.8</v>
      </c>
      <c r="F31" s="30">
        <f t="shared" si="8"/>
        <v>-21326.8</v>
      </c>
      <c r="G31" s="30">
        <f t="shared" si="8"/>
        <v>-13860</v>
      </c>
      <c r="H31" s="30">
        <f t="shared" si="8"/>
        <v>-390148.4</v>
      </c>
      <c r="I31" s="30">
        <f t="shared" si="8"/>
        <v>-28252.4</v>
      </c>
      <c r="J31" s="30">
        <f t="shared" si="8"/>
        <v>-10034.8</v>
      </c>
      <c r="K31" s="30">
        <f aca="true" t="shared" si="9" ref="K31:K39">SUM(B31:J31)</f>
        <v>-1067159.2500000002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-24393.6</v>
      </c>
      <c r="C32" s="30">
        <f t="shared" si="10"/>
        <v>-24182.4</v>
      </c>
      <c r="D32" s="30">
        <f t="shared" si="10"/>
        <v>-30509.6</v>
      </c>
      <c r="E32" s="30">
        <f t="shared" si="10"/>
        <v>-16068.8</v>
      </c>
      <c r="F32" s="30">
        <f t="shared" si="10"/>
        <v>-21326.8</v>
      </c>
      <c r="G32" s="30">
        <f t="shared" si="10"/>
        <v>-13860</v>
      </c>
      <c r="H32" s="30">
        <f t="shared" si="10"/>
        <v>-12148.4</v>
      </c>
      <c r="I32" s="30">
        <f t="shared" si="10"/>
        <v>-28252.4</v>
      </c>
      <c r="J32" s="30">
        <f t="shared" si="10"/>
        <v>-3555.2</v>
      </c>
      <c r="K32" s="30">
        <f t="shared" si="9"/>
        <v>-174297.2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-24393.6</v>
      </c>
      <c r="C33" s="30">
        <f t="shared" si="11"/>
        <v>-24182.4</v>
      </c>
      <c r="D33" s="30">
        <f t="shared" si="11"/>
        <v>-30509.6</v>
      </c>
      <c r="E33" s="30">
        <f t="shared" si="11"/>
        <v>-16068.8</v>
      </c>
      <c r="F33" s="30">
        <f t="shared" si="11"/>
        <v>-21326.8</v>
      </c>
      <c r="G33" s="30">
        <f t="shared" si="11"/>
        <v>-13860</v>
      </c>
      <c r="H33" s="30">
        <f t="shared" si="11"/>
        <v>-12148.4</v>
      </c>
      <c r="I33" s="30">
        <f t="shared" si="11"/>
        <v>-28252.4</v>
      </c>
      <c r="J33" s="30">
        <f t="shared" si="11"/>
        <v>-3555.2</v>
      </c>
      <c r="K33" s="30">
        <f t="shared" si="9"/>
        <v>-174297.2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-508382.45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-378000</v>
      </c>
      <c r="I37" s="27">
        <f t="shared" si="12"/>
        <v>0</v>
      </c>
      <c r="J37" s="27">
        <f t="shared" si="12"/>
        <v>-6479.6</v>
      </c>
      <c r="K37" s="30">
        <f t="shared" si="9"/>
        <v>-892862.0499999999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-486000</v>
      </c>
      <c r="E46" s="17">
        <v>0</v>
      </c>
      <c r="F46" s="17">
        <v>0</v>
      </c>
      <c r="G46" s="17">
        <v>0</v>
      </c>
      <c r="H46" s="17">
        <v>-378000</v>
      </c>
      <c r="I46" s="17">
        <v>0</v>
      </c>
      <c r="J46" s="17">
        <v>0</v>
      </c>
      <c r="K46" s="30">
        <f t="shared" si="13"/>
        <v>-864000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389632.67000000004</v>
      </c>
      <c r="C54" s="27">
        <f t="shared" si="15"/>
        <v>360591.94</v>
      </c>
      <c r="D54" s="27">
        <f t="shared" si="15"/>
        <v>39533.72999999998</v>
      </c>
      <c r="E54" s="27">
        <f t="shared" si="15"/>
        <v>264648.42</v>
      </c>
      <c r="F54" s="27">
        <f t="shared" si="15"/>
        <v>357369.08</v>
      </c>
      <c r="G54" s="27">
        <f t="shared" si="15"/>
        <v>406495.74</v>
      </c>
      <c r="H54" s="27">
        <f t="shared" si="15"/>
        <v>1822.9599999999627</v>
      </c>
      <c r="I54" s="27">
        <f t="shared" si="15"/>
        <v>483133.54</v>
      </c>
      <c r="J54" s="27">
        <f t="shared" si="15"/>
        <v>115318.32</v>
      </c>
      <c r="K54" s="20">
        <f>SUM(B54:J54)</f>
        <v>2418546.4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389632.65</v>
      </c>
      <c r="C60" s="10">
        <f t="shared" si="17"/>
        <v>360591.9403073852</v>
      </c>
      <c r="D60" s="10">
        <f t="shared" si="17"/>
        <v>39533.72746678977</v>
      </c>
      <c r="E60" s="10">
        <f t="shared" si="17"/>
        <v>264648.42149469565</v>
      </c>
      <c r="F60" s="10">
        <f t="shared" si="17"/>
        <v>357369.0840895977</v>
      </c>
      <c r="G60" s="10">
        <f t="shared" si="17"/>
        <v>406495.74018894864</v>
      </c>
      <c r="H60" s="10">
        <f t="shared" si="17"/>
        <v>1822.9523453188594</v>
      </c>
      <c r="I60" s="10">
        <f>SUM(I61:I73)</f>
        <v>483133.55</v>
      </c>
      <c r="J60" s="10">
        <f t="shared" si="17"/>
        <v>115318.31379145989</v>
      </c>
      <c r="K60" s="5">
        <f>SUM(K61:K73)</f>
        <v>2418546.379684196</v>
      </c>
      <c r="L60" s="9"/>
    </row>
    <row r="61" spans="1:12" ht="16.5" customHeight="1">
      <c r="A61" s="7" t="s">
        <v>56</v>
      </c>
      <c r="B61" s="8">
        <v>340538.94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340538.94</v>
      </c>
      <c r="L61"/>
    </row>
    <row r="62" spans="1:12" ht="16.5" customHeight="1">
      <c r="A62" s="7" t="s">
        <v>57</v>
      </c>
      <c r="B62" s="8">
        <v>49093.71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49093.71</v>
      </c>
      <c r="L62"/>
    </row>
    <row r="63" spans="1:12" ht="16.5" customHeight="1">
      <c r="A63" s="7" t="s">
        <v>4</v>
      </c>
      <c r="B63" s="6">
        <v>0</v>
      </c>
      <c r="C63" s="8">
        <v>360591.9403073852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360591.9403073852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39533.72746678977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39533.72746678977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264648.42149469565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264648.42149469565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357369.0840895977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357369.0840895977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406495.74018894864</v>
      </c>
      <c r="H67" s="6">
        <v>0</v>
      </c>
      <c r="I67" s="6">
        <v>0</v>
      </c>
      <c r="J67" s="6">
        <v>0</v>
      </c>
      <c r="K67" s="5">
        <f t="shared" si="18"/>
        <v>406495.74018894864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1822.9523453188594</v>
      </c>
      <c r="I68" s="6">
        <v>0</v>
      </c>
      <c r="J68" s="6">
        <v>0</v>
      </c>
      <c r="K68" s="5">
        <f t="shared" si="18"/>
        <v>1822.9523453188594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180836.89</v>
      </c>
      <c r="J70" s="6">
        <v>0</v>
      </c>
      <c r="K70" s="5">
        <f t="shared" si="18"/>
        <v>180836.89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302296.66</v>
      </c>
      <c r="J71" s="6">
        <v>0</v>
      </c>
      <c r="K71" s="5">
        <f t="shared" si="18"/>
        <v>302296.66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115318.31379145989</v>
      </c>
      <c r="K72" s="5">
        <f t="shared" si="18"/>
        <v>115318.31379145989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2023-07-13T20:25:37Z</dcterms:modified>
  <cp:category/>
  <cp:version/>
  <cp:contentType/>
  <cp:contentStatus/>
</cp:coreProperties>
</file>