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<sst xmlns="http://schemas.openxmlformats.org/spreadsheetml/2006/main" count="82" uniqueCount="81">
  <si>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</si>
  <si>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</si>
  <si>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</si>
  <si>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</si>
  <si>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</si>
  <si>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</si>
  <si>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</si>
  <si>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</si>
  <si>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</si>
  <si>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</si>
  <si>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</si>
  <si>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</si>
  <si>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</si>
  <si>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</si>
  <si>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</si>
  <si>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</si>
  <si>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</si>
  <si>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</si>
  <si>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</si>
  <si>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</si>
  <si>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</si>
  <si>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</si>
  <si>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</si>
  <si>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</si>
  <si>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</si>
  <si>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</si>
  <si>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</si>
  <si>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</si>
  <si>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</si>
  <si>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</si>
  <si>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</si>
  <si>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</si>
  <si>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</si>
  <si>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</si>
  <si>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</si>
  <si>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</si>
  <si>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</si>
  <si>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</si>
  <si>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</si>
  <si>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</si>
  <si>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</si>
  <si>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</si>
  <si>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</si>
  <si>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</si>
  <si>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</si>
  <si>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</si>
  <si>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</si>
  <si>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</si>
  <si>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</si>
  <si>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</si>
  <si>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</si>
  <si>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</si>
  <si>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</si>
  <si>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</si>
  <si>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</si>
  <si>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</si>
  <si>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</si>
  <si>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</si>
  <si>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</si>
  <si>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</si>
  <si>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</si>
  <si>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</si>
  <si>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</si>
  <si>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</si>
  <si>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</si>
  <si>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</si>
  <si>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</si>
  <si>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</si>
  <si>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</si>
  <si>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</si>
  <si>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</si>
  <si>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</si>
  <si>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</si>
  <si>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</si>
  <si>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</si>
  <si>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</si>
  <si>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</si>
  <si>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</si>
  <si>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</si>
  <si>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</si>
  <si>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08/07/23 - VENCIMENTO 14/07/23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</si>
</sst>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178552</v>
      </c>
      <c r="C7" s="46">
        <f aca="true" t="shared" si="0" ref="C7:J7">+C8+C11</f>
        <v>143227</v>
      </c>
      <c r="D7" s="46">
        <f t="shared" si="0"/>
        <v>199716</v>
      </c>
      <c r="E7" s="46">
        <f t="shared" si="0"/>
        <v>98622</v>
      </c>
      <c r="F7" s="46">
        <f t="shared" si="0"/>
        <v>137771</v>
      </c>
      <c r="G7" s="46">
        <f t="shared" si="0"/>
        <v>147981</v>
      </c>
      <c r="H7" s="46">
        <f t="shared" si="0"/>
        <v>167405</v>
      </c>
      <c r="I7" s="46">
        <f t="shared" si="0"/>
        <v>203111</v>
      </c>
      <c r="J7" s="46">
        <f t="shared" si="0"/>
        <v>48660</v>
      </c>
      <c r="K7" s="38">
        <f aca="true" t="shared" si="1" ref="K7:K13">SUM(B7:J7)</f>
        <v>1325045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11800</v>
      </c>
      <c r="C8" s="44">
        <f t="shared" si="2"/>
        <v>13076</v>
      </c>
      <c r="D8" s="44">
        <f t="shared" si="2"/>
        <v>13802</v>
      </c>
      <c r="E8" s="44">
        <f t="shared" si="2"/>
        <v>8423</v>
      </c>
      <c r="F8" s="44">
        <f t="shared" si="2"/>
        <v>9098</v>
      </c>
      <c r="G8" s="44">
        <f t="shared" si="2"/>
        <v>5885</v>
      </c>
      <c r="H8" s="44">
        <f t="shared" si="2"/>
        <v>5134</v>
      </c>
      <c r="I8" s="44">
        <f t="shared" si="2"/>
        <v>11692</v>
      </c>
      <c r="J8" s="44">
        <f t="shared" si="2"/>
        <v>1713</v>
      </c>
      <c r="K8" s="38">
        <f t="shared" si="1"/>
        <v>80623</v>
      </c>
      <c r="L8"/>
      <c r="M8"/>
      <c r="N8"/>
    </row>
    <row r="9" spans="1:14" ht="16.5" customHeight="1">
      <c r="A9" s="22" t="s">
        <v>32</v>
      </c>
      <c r="B9" s="44">
        <v>11777</v>
      </c>
      <c r="C9" s="44">
        <v>13075</v>
      </c>
      <c r="D9" s="44">
        <v>13799</v>
      </c>
      <c r="E9" s="44">
        <v>8267</v>
      </c>
      <c r="F9" s="44">
        <v>9088</v>
      </c>
      <c r="G9" s="44">
        <v>5883</v>
      </c>
      <c r="H9" s="44">
        <v>5134</v>
      </c>
      <c r="I9" s="44">
        <v>11663</v>
      </c>
      <c r="J9" s="44">
        <v>1713</v>
      </c>
      <c r="K9" s="38">
        <f t="shared" si="1"/>
        <v>80399</v>
      </c>
      <c r="L9"/>
      <c r="M9"/>
      <c r="N9"/>
    </row>
    <row r="10" spans="1:14" ht="16.5" customHeight="1">
      <c r="A10" s="22" t="s">
        <v>31</v>
      </c>
      <c r="B10" s="44">
        <v>23</v>
      </c>
      <c r="C10" s="44">
        <v>1</v>
      </c>
      <c r="D10" s="44">
        <v>3</v>
      </c>
      <c r="E10" s="44">
        <v>156</v>
      </c>
      <c r="F10" s="44">
        <v>10</v>
      </c>
      <c r="G10" s="44">
        <v>2</v>
      </c>
      <c r="H10" s="44">
        <v>0</v>
      </c>
      <c r="I10" s="44">
        <v>29</v>
      </c>
      <c r="J10" s="44">
        <v>0</v>
      </c>
      <c r="K10" s="38">
        <f t="shared" si="1"/>
        <v>224</v>
      </c>
      <c r="L10"/>
      <c r="M10"/>
      <c r="N10"/>
    </row>
    <row r="11" spans="1:14" ht="16.5" customHeight="1">
      <c r="A11" s="43" t="s">
        <v>67</v>
      </c>
      <c r="B11" s="42">
        <v>166752</v>
      </c>
      <c r="C11" s="42">
        <v>130151</v>
      </c>
      <c r="D11" s="42">
        <v>185914</v>
      </c>
      <c r="E11" s="42">
        <v>90199</v>
      </c>
      <c r="F11" s="42">
        <v>128673</v>
      </c>
      <c r="G11" s="42">
        <v>142096</v>
      </c>
      <c r="H11" s="42">
        <v>162271</v>
      </c>
      <c r="I11" s="42">
        <v>191419</v>
      </c>
      <c r="J11" s="42">
        <v>46947</v>
      </c>
      <c r="K11" s="38">
        <f t="shared" si="1"/>
        <v>1244422</v>
      </c>
      <c r="L11" s="59"/>
      <c r="M11" s="59"/>
      <c r="N11" s="59"/>
    </row>
    <row r="12" spans="1:14" ht="16.5" customHeight="1">
      <c r="A12" s="22" t="s">
        <v>79</v>
      </c>
      <c r="B12" s="42">
        <v>13656</v>
      </c>
      <c r="C12" s="42">
        <v>11138</v>
      </c>
      <c r="D12" s="42">
        <v>15872</v>
      </c>
      <c r="E12" s="42">
        <v>9353</v>
      </c>
      <c r="F12" s="42">
        <v>9244</v>
      </c>
      <c r="G12" s="42">
        <v>8618</v>
      </c>
      <c r="H12" s="42">
        <v>8094</v>
      </c>
      <c r="I12" s="42">
        <v>10813</v>
      </c>
      <c r="J12" s="42">
        <v>2113</v>
      </c>
      <c r="K12" s="38">
        <f t="shared" si="1"/>
        <v>88901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153096</v>
      </c>
      <c r="C13" s="42">
        <f>+C11-C12</f>
        <v>119013</v>
      </c>
      <c r="D13" s="42">
        <f>+D11-D12</f>
        <v>170042</v>
      </c>
      <c r="E13" s="42">
        <f aca="true" t="shared" si="3" ref="E13:J13">+E11-E12</f>
        <v>80846</v>
      </c>
      <c r="F13" s="42">
        <f t="shared" si="3"/>
        <v>119429</v>
      </c>
      <c r="G13" s="42">
        <f t="shared" si="3"/>
        <v>133478</v>
      </c>
      <c r="H13" s="42">
        <f t="shared" si="3"/>
        <v>154177</v>
      </c>
      <c r="I13" s="42">
        <f t="shared" si="3"/>
        <v>180606</v>
      </c>
      <c r="J13" s="42">
        <f t="shared" si="3"/>
        <v>44834</v>
      </c>
      <c r="K13" s="38">
        <f t="shared" si="1"/>
        <v>1155521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1.090980085772878</v>
      </c>
      <c r="C18" s="39">
        <v>1.191069302577753</v>
      </c>
      <c r="D18" s="39">
        <v>1.034951343732296</v>
      </c>
      <c r="E18" s="39">
        <v>1.331733140044844</v>
      </c>
      <c r="F18" s="39">
        <v>0.987097106227075</v>
      </c>
      <c r="G18" s="39">
        <v>1.113495654866628</v>
      </c>
      <c r="H18" s="39">
        <v>1.104247942595315</v>
      </c>
      <c r="I18" s="39">
        <v>1.091323309333612</v>
      </c>
      <c r="J18" s="39">
        <v>0.993758041724955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897081.3400000001</v>
      </c>
      <c r="C20" s="36">
        <f aca="true" t="shared" si="4" ref="C20:J20">SUM(C21:C28)</f>
        <v>873507.0199999999</v>
      </c>
      <c r="D20" s="36">
        <f t="shared" si="4"/>
        <v>1168118.6</v>
      </c>
      <c r="E20" s="36">
        <f t="shared" si="4"/>
        <v>645112.05</v>
      </c>
      <c r="F20" s="36">
        <f t="shared" si="4"/>
        <v>703945.9700000001</v>
      </c>
      <c r="G20" s="36">
        <f t="shared" si="4"/>
        <v>860602.35</v>
      </c>
      <c r="H20" s="36">
        <f t="shared" si="4"/>
        <v>774332.7200000001</v>
      </c>
      <c r="I20" s="36">
        <f t="shared" si="4"/>
        <v>941589.8399999999</v>
      </c>
      <c r="J20" s="36">
        <f t="shared" si="4"/>
        <v>234024.56</v>
      </c>
      <c r="K20" s="36">
        <f aca="true" t="shared" si="5" ref="K20:K28">SUM(B20:J20)</f>
        <v>7098314.449999998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791146.06</v>
      </c>
      <c r="C21" s="58">
        <f>ROUND((C15+C16)*C7,2)</f>
        <v>697186.07</v>
      </c>
      <c r="D21" s="58">
        <f aca="true" t="shared" si="6" ref="D21:J21">ROUND((D15+D16)*D7,2)</f>
        <v>1077707.48</v>
      </c>
      <c r="E21" s="58">
        <f t="shared" si="6"/>
        <v>462694.98</v>
      </c>
      <c r="F21" s="58">
        <f t="shared" si="6"/>
        <v>684019.24</v>
      </c>
      <c r="G21" s="58">
        <f t="shared" si="6"/>
        <v>742154.31</v>
      </c>
      <c r="H21" s="58">
        <f t="shared" si="6"/>
        <v>668481.65</v>
      </c>
      <c r="I21" s="58">
        <f t="shared" si="6"/>
        <v>819288.84</v>
      </c>
      <c r="J21" s="58">
        <f t="shared" si="6"/>
        <v>222093.97</v>
      </c>
      <c r="K21" s="30">
        <f t="shared" si="5"/>
        <v>6164772.600000001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71978.54</v>
      </c>
      <c r="C22" s="30">
        <f t="shared" si="7"/>
        <v>133210.86</v>
      </c>
      <c r="D22" s="30">
        <f t="shared" si="7"/>
        <v>37667.32</v>
      </c>
      <c r="E22" s="30">
        <f t="shared" si="7"/>
        <v>153491.26</v>
      </c>
      <c r="F22" s="30">
        <f t="shared" si="7"/>
        <v>-8825.83</v>
      </c>
      <c r="G22" s="30">
        <f t="shared" si="7"/>
        <v>84231.29</v>
      </c>
      <c r="H22" s="30">
        <f t="shared" si="7"/>
        <v>69687.84</v>
      </c>
      <c r="I22" s="30">
        <f t="shared" si="7"/>
        <v>74820.17</v>
      </c>
      <c r="J22" s="30">
        <f t="shared" si="7"/>
        <v>-1386.3</v>
      </c>
      <c r="K22" s="30">
        <f t="shared" si="5"/>
        <v>614875.1499999999</v>
      </c>
      <c r="L22"/>
      <c r="M22"/>
      <c r="N22"/>
    </row>
    <row r="23" spans="1:14" ht="16.5" customHeight="1">
      <c r="A23" s="18" t="s">
        <v>26</v>
      </c>
      <c r="B23" s="30">
        <v>29837.06</v>
      </c>
      <c r="C23" s="30">
        <v>37401.04</v>
      </c>
      <c r="D23" s="30">
        <v>44700.82</v>
      </c>
      <c r="E23" s="30">
        <v>23858.31</v>
      </c>
      <c r="F23" s="30">
        <v>25285.36</v>
      </c>
      <c r="G23" s="30">
        <v>30457.94</v>
      </c>
      <c r="H23" s="30">
        <v>30787.25</v>
      </c>
      <c r="I23" s="30">
        <v>41522.19</v>
      </c>
      <c r="J23" s="30">
        <v>10850.56</v>
      </c>
      <c r="K23" s="30">
        <f t="shared" si="5"/>
        <v>274700.53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1193.19</v>
      </c>
      <c r="C26" s="30">
        <v>1161.92</v>
      </c>
      <c r="D26" s="30">
        <v>1552.71</v>
      </c>
      <c r="E26" s="30">
        <v>857.11</v>
      </c>
      <c r="F26" s="30">
        <v>935.27</v>
      </c>
      <c r="G26" s="30">
        <v>1143.69</v>
      </c>
      <c r="H26" s="30">
        <v>1029.06</v>
      </c>
      <c r="I26" s="30">
        <v>1253.11</v>
      </c>
      <c r="J26" s="30">
        <v>310.02</v>
      </c>
      <c r="K26" s="30">
        <f t="shared" si="5"/>
        <v>9436.080000000002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-51818.8</v>
      </c>
      <c r="C31" s="30">
        <f t="shared" si="8"/>
        <v>-57530</v>
      </c>
      <c r="D31" s="30">
        <f t="shared" si="8"/>
        <v>-1127098.05</v>
      </c>
      <c r="E31" s="30">
        <f t="shared" si="8"/>
        <v>-36374.8</v>
      </c>
      <c r="F31" s="30">
        <f t="shared" si="8"/>
        <v>-39987.2</v>
      </c>
      <c r="G31" s="30">
        <f t="shared" si="8"/>
        <v>-25885.2</v>
      </c>
      <c r="H31" s="30">
        <f t="shared" si="8"/>
        <v>-715589.6</v>
      </c>
      <c r="I31" s="30">
        <f t="shared" si="8"/>
        <v>-51317.2</v>
      </c>
      <c r="J31" s="30">
        <f t="shared" si="8"/>
        <v>-14016.8</v>
      </c>
      <c r="K31" s="30">
        <f aca="true" t="shared" si="9" ref="K31:K39">SUM(B31:J31)</f>
        <v>-2119617.65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-51818.8</v>
      </c>
      <c r="C32" s="30">
        <f t="shared" si="10"/>
        <v>-57530</v>
      </c>
      <c r="D32" s="30">
        <f t="shared" si="10"/>
        <v>-60715.6</v>
      </c>
      <c r="E32" s="30">
        <f t="shared" si="10"/>
        <v>-36374.8</v>
      </c>
      <c r="F32" s="30">
        <f t="shared" si="10"/>
        <v>-39987.2</v>
      </c>
      <c r="G32" s="30">
        <f t="shared" si="10"/>
        <v>-25885.2</v>
      </c>
      <c r="H32" s="30">
        <f t="shared" si="10"/>
        <v>-22589.6</v>
      </c>
      <c r="I32" s="30">
        <f t="shared" si="10"/>
        <v>-51317.2</v>
      </c>
      <c r="J32" s="30">
        <f t="shared" si="10"/>
        <v>-7537.2</v>
      </c>
      <c r="K32" s="30">
        <f t="shared" si="9"/>
        <v>-353755.60000000003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-51818.8</v>
      </c>
      <c r="C33" s="30">
        <f t="shared" si="11"/>
        <v>-57530</v>
      </c>
      <c r="D33" s="30">
        <f t="shared" si="11"/>
        <v>-60715.6</v>
      </c>
      <c r="E33" s="30">
        <f t="shared" si="11"/>
        <v>-36374.8</v>
      </c>
      <c r="F33" s="30">
        <f t="shared" si="11"/>
        <v>-39987.2</v>
      </c>
      <c r="G33" s="30">
        <f t="shared" si="11"/>
        <v>-25885.2</v>
      </c>
      <c r="H33" s="30">
        <f t="shared" si="11"/>
        <v>-22589.6</v>
      </c>
      <c r="I33" s="30">
        <f t="shared" si="11"/>
        <v>-51317.2</v>
      </c>
      <c r="J33" s="30">
        <f t="shared" si="11"/>
        <v>-7537.2</v>
      </c>
      <c r="K33" s="30">
        <f t="shared" si="9"/>
        <v>-353755.60000000003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-1066382.45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-6479.6</v>
      </c>
      <c r="K37" s="30">
        <f t="shared" si="9"/>
        <v>-1765862.05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845262.54</v>
      </c>
      <c r="C54" s="27">
        <f t="shared" si="15"/>
        <v>815977.0199999999</v>
      </c>
      <c r="D54" s="27">
        <f t="shared" si="15"/>
        <v>41020.55000000005</v>
      </c>
      <c r="E54" s="27">
        <f t="shared" si="15"/>
        <v>608737.25</v>
      </c>
      <c r="F54" s="27">
        <f t="shared" si="15"/>
        <v>663958.7700000001</v>
      </c>
      <c r="G54" s="27">
        <f t="shared" si="15"/>
        <v>834717.15</v>
      </c>
      <c r="H54" s="27">
        <f t="shared" si="15"/>
        <v>58743.12000000011</v>
      </c>
      <c r="I54" s="27">
        <f t="shared" si="15"/>
        <v>890272.6399999999</v>
      </c>
      <c r="J54" s="27">
        <f t="shared" si="15"/>
        <v>220007.76</v>
      </c>
      <c r="K54" s="20">
        <f>SUM(B54:J54)</f>
        <v>4978696.8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845262.5399999999</v>
      </c>
      <c r="C60" s="10">
        <f t="shared" si="17"/>
        <v>815977.0145382789</v>
      </c>
      <c r="D60" s="10">
        <f t="shared" si="17"/>
        <v>41020.55355320708</v>
      </c>
      <c r="E60" s="10">
        <f t="shared" si="17"/>
        <v>608737.250033168</v>
      </c>
      <c r="F60" s="10">
        <f t="shared" si="17"/>
        <v>663958.7714121145</v>
      </c>
      <c r="G60" s="10">
        <f t="shared" si="17"/>
        <v>834717.1627079865</v>
      </c>
      <c r="H60" s="10">
        <f t="shared" si="17"/>
        <v>58743.1197911452</v>
      </c>
      <c r="I60" s="10">
        <f>SUM(I61:I73)</f>
        <v>890272.6399999999</v>
      </c>
      <c r="J60" s="10">
        <f t="shared" si="17"/>
        <v>220007.75721174406</v>
      </c>
      <c r="K60" s="5">
        <f>SUM(K61:K73)</f>
        <v>4978696.809247644</v>
      </c>
      <c r="L60" s="9"/>
    </row>
    <row r="61" spans="1:12" ht="16.5" customHeight="1">
      <c r="A61" s="7" t="s">
        <v>56</v>
      </c>
      <c r="B61" s="8">
        <v>738759.46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738759.46</v>
      </c>
      <c r="L61"/>
    </row>
    <row r="62" spans="1:12" ht="16.5" customHeight="1">
      <c r="A62" s="7" t="s">
        <v>57</v>
      </c>
      <c r="B62" s="8">
        <v>106503.08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106503.08</v>
      </c>
      <c r="L62"/>
    </row>
    <row r="63" spans="1:12" ht="16.5" customHeight="1">
      <c r="A63" s="7" t="s">
        <v>4</v>
      </c>
      <c r="B63" s="6">
        <v>0</v>
      </c>
      <c r="C63" s="8">
        <v>815977.0145382789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815977.0145382789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41020.55355320708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41020.55355320708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608737.250033168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608737.250033168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663958.7714121145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663958.7714121145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834717.1627079865</v>
      </c>
      <c r="H67" s="6">
        <v>0</v>
      </c>
      <c r="I67" s="6">
        <v>0</v>
      </c>
      <c r="J67" s="6">
        <v>0</v>
      </c>
      <c r="K67" s="5">
        <f t="shared" si="18"/>
        <v>834717.1627079865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58743.1197911452</v>
      </c>
      <c r="I68" s="6">
        <v>0</v>
      </c>
      <c r="J68" s="6">
        <v>0</v>
      </c>
      <c r="K68" s="5">
        <f t="shared" si="18"/>
        <v>58743.1197911452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339728.04</v>
      </c>
      <c r="J70" s="6">
        <v>0</v>
      </c>
      <c r="K70" s="5">
        <f t="shared" si="18"/>
        <v>339728.04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550544.6</v>
      </c>
      <c r="J71" s="6">
        <v>0</v>
      </c>
      <c r="K71" s="5">
        <f t="shared" si="18"/>
        <v>550544.6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220007.75721174406</v>
      </c>
      <c r="K72" s="5">
        <f t="shared" si="18"/>
        <v>220007.75721174406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2023-07-13T20:25:02Z</dcterms:modified>
  <cp:category/>
  <cp:version/>
  <cp:contentType/>
  <cp:contentStatus/>
</cp:coreProperties>
</file>