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<sst xmlns="http://schemas.openxmlformats.org/spreadsheetml/2006/main" count="82" uniqueCount="81">
  <si>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</si>
  <si>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</si>
  <si>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</si>
  <si>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</si>
  <si>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</si>
  <si>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</si>
  <si>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</si>
  <si>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</si>
  <si>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</si>
  <si>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</si>
  <si>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</si>
  <si>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</si>
  <si>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</si>
  <si>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</si>
  <si>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</si>
  <si>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</si>
  <si>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</si>
  <si>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</si>
  <si>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</si>
  <si>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</si>
  <si>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</si>
  <si>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</si>
  <si>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</si>
  <si>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</si>
  <si>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</si>
  <si>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</si>
  <si>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</si>
  <si>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</si>
  <si>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</si>
  <si>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</si>
  <si>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</si>
  <si>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</si>
  <si>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</si>
  <si>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</si>
  <si>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</si>
  <si>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</si>
  <si>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</si>
  <si>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</si>
  <si>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</si>
  <si>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</si>
  <si>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</si>
  <si>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</si>
  <si>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</si>
  <si>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</si>
  <si>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</si>
  <si>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</si>
  <si>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</si>
  <si>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</si>
  <si>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</si>
  <si>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</si>
  <si>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</si>
  <si>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</si>
  <si>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</si>
  <si>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</si>
  <si>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</si>
  <si>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</si>
  <si>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</si>
  <si>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</si>
  <si>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</si>
  <si>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</si>
  <si>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</si>
  <si>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</si>
  <si>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</si>
  <si>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</si>
  <si>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</si>
  <si>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</si>
  <si>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</si>
  <si>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</si>
  <si>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</si>
  <si>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</si>
  <si>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</si>
  <si>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</si>
  <si>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</si>
  <si>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</si>
  <si>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</si>
  <si>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</si>
  <si>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</si>
  <si>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</si>
  <si>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</si>
  <si>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</si>
  <si>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01/07/23 - VENCIMENTO 07/07/23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</si>
</sst>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170629</v>
      </c>
      <c r="C7" s="46">
        <f aca="true" t="shared" si="0" ref="C7:J7">+C8+C11</f>
        <v>138275</v>
      </c>
      <c r="D7" s="46">
        <f t="shared" si="0"/>
        <v>192296</v>
      </c>
      <c r="E7" s="46">
        <f t="shared" si="0"/>
        <v>93717</v>
      </c>
      <c r="F7" s="46">
        <f t="shared" si="0"/>
        <v>132933</v>
      </c>
      <c r="G7" s="46">
        <f t="shared" si="0"/>
        <v>143374</v>
      </c>
      <c r="H7" s="46">
        <f t="shared" si="0"/>
        <v>148365</v>
      </c>
      <c r="I7" s="46">
        <f t="shared" si="0"/>
        <v>202798</v>
      </c>
      <c r="J7" s="46">
        <f t="shared" si="0"/>
        <v>48372</v>
      </c>
      <c r="K7" s="38">
        <f aca="true" t="shared" si="1" ref="K7:K13">SUM(B7:J7)</f>
        <v>1270759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11942</v>
      </c>
      <c r="C8" s="44">
        <f t="shared" si="2"/>
        <v>13167</v>
      </c>
      <c r="D8" s="44">
        <f t="shared" si="2"/>
        <v>14145</v>
      </c>
      <c r="E8" s="44">
        <f t="shared" si="2"/>
        <v>7864</v>
      </c>
      <c r="F8" s="44">
        <f t="shared" si="2"/>
        <v>9248</v>
      </c>
      <c r="G8" s="44">
        <f t="shared" si="2"/>
        <v>5652</v>
      </c>
      <c r="H8" s="44">
        <f t="shared" si="2"/>
        <v>4824</v>
      </c>
      <c r="I8" s="44">
        <f t="shared" si="2"/>
        <v>11429</v>
      </c>
      <c r="J8" s="44">
        <f t="shared" si="2"/>
        <v>1546</v>
      </c>
      <c r="K8" s="38">
        <f t="shared" si="1"/>
        <v>79817</v>
      </c>
      <c r="L8"/>
      <c r="M8"/>
      <c r="N8"/>
    </row>
    <row r="9" spans="1:14" ht="16.5" customHeight="1">
      <c r="A9" s="22" t="s">
        <v>32</v>
      </c>
      <c r="B9" s="44">
        <v>11911</v>
      </c>
      <c r="C9" s="44">
        <v>13165</v>
      </c>
      <c r="D9" s="44">
        <v>14141</v>
      </c>
      <c r="E9" s="44">
        <v>7690</v>
      </c>
      <c r="F9" s="44">
        <v>9236</v>
      </c>
      <c r="G9" s="44">
        <v>5649</v>
      </c>
      <c r="H9" s="44">
        <v>4824</v>
      </c>
      <c r="I9" s="44">
        <v>11410</v>
      </c>
      <c r="J9" s="44">
        <v>1546</v>
      </c>
      <c r="K9" s="38">
        <f t="shared" si="1"/>
        <v>79572</v>
      </c>
      <c r="L9"/>
      <c r="M9"/>
      <c r="N9"/>
    </row>
    <row r="10" spans="1:14" ht="16.5" customHeight="1">
      <c r="A10" s="22" t="s">
        <v>31</v>
      </c>
      <c r="B10" s="44">
        <v>31</v>
      </c>
      <c r="C10" s="44">
        <v>2</v>
      </c>
      <c r="D10" s="44">
        <v>4</v>
      </c>
      <c r="E10" s="44">
        <v>174</v>
      </c>
      <c r="F10" s="44">
        <v>12</v>
      </c>
      <c r="G10" s="44">
        <v>3</v>
      </c>
      <c r="H10" s="44">
        <v>0</v>
      </c>
      <c r="I10" s="44">
        <v>19</v>
      </c>
      <c r="J10" s="44">
        <v>0</v>
      </c>
      <c r="K10" s="38">
        <f t="shared" si="1"/>
        <v>245</v>
      </c>
      <c r="L10"/>
      <c r="M10"/>
      <c r="N10"/>
    </row>
    <row r="11" spans="1:14" ht="16.5" customHeight="1">
      <c r="A11" s="43" t="s">
        <v>67</v>
      </c>
      <c r="B11" s="42">
        <v>158687</v>
      </c>
      <c r="C11" s="42">
        <v>125108</v>
      </c>
      <c r="D11" s="42">
        <v>178151</v>
      </c>
      <c r="E11" s="42">
        <v>85853</v>
      </c>
      <c r="F11" s="42">
        <v>123685</v>
      </c>
      <c r="G11" s="42">
        <v>137722</v>
      </c>
      <c r="H11" s="42">
        <v>143541</v>
      </c>
      <c r="I11" s="42">
        <v>191369</v>
      </c>
      <c r="J11" s="42">
        <v>46826</v>
      </c>
      <c r="K11" s="38">
        <f t="shared" si="1"/>
        <v>1190942</v>
      </c>
      <c r="L11" s="59"/>
      <c r="M11" s="59"/>
      <c r="N11" s="59"/>
    </row>
    <row r="12" spans="1:14" ht="16.5" customHeight="1">
      <c r="A12" s="22" t="s">
        <v>79</v>
      </c>
      <c r="B12" s="42">
        <v>12592</v>
      </c>
      <c r="C12" s="42">
        <v>11081</v>
      </c>
      <c r="D12" s="42">
        <v>15460</v>
      </c>
      <c r="E12" s="42">
        <v>9274</v>
      </c>
      <c r="F12" s="42">
        <v>8600</v>
      </c>
      <c r="G12" s="42">
        <v>8480</v>
      </c>
      <c r="H12" s="42">
        <v>7228</v>
      </c>
      <c r="I12" s="42">
        <v>10269</v>
      </c>
      <c r="J12" s="42">
        <v>2093</v>
      </c>
      <c r="K12" s="38">
        <f t="shared" si="1"/>
        <v>85077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146095</v>
      </c>
      <c r="C13" s="42">
        <f>+C11-C12</f>
        <v>114027</v>
      </c>
      <c r="D13" s="42">
        <f>+D11-D12</f>
        <v>162691</v>
      </c>
      <c r="E13" s="42">
        <f aca="true" t="shared" si="3" ref="E13:J13">+E11-E12</f>
        <v>76579</v>
      </c>
      <c r="F13" s="42">
        <f t="shared" si="3"/>
        <v>115085</v>
      </c>
      <c r="G13" s="42">
        <f t="shared" si="3"/>
        <v>129242</v>
      </c>
      <c r="H13" s="42">
        <f t="shared" si="3"/>
        <v>136313</v>
      </c>
      <c r="I13" s="42">
        <f t="shared" si="3"/>
        <v>181100</v>
      </c>
      <c r="J13" s="42">
        <f t="shared" si="3"/>
        <v>44733</v>
      </c>
      <c r="K13" s="38">
        <f t="shared" si="1"/>
        <v>1105865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1.080660151473535</v>
      </c>
      <c r="C18" s="39">
        <v>1.168129943264636</v>
      </c>
      <c r="D18" s="39">
        <v>1.051734536580607</v>
      </c>
      <c r="E18" s="39">
        <v>1.340444849653265</v>
      </c>
      <c r="F18" s="39">
        <v>0.969204029797671</v>
      </c>
      <c r="G18" s="39">
        <v>1.04776142460435</v>
      </c>
      <c r="H18" s="39">
        <v>1.20058331669391</v>
      </c>
      <c r="I18" s="39">
        <v>1.06993838505538</v>
      </c>
      <c r="J18" s="39">
        <v>0.961314822427289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850512.48</v>
      </c>
      <c r="C20" s="36">
        <f aca="true" t="shared" si="4" ref="C20:J20">SUM(C21:C28)</f>
        <v>828190.6299999999</v>
      </c>
      <c r="D20" s="36">
        <f t="shared" si="4"/>
        <v>1142693.3800000001</v>
      </c>
      <c r="E20" s="36">
        <f t="shared" si="4"/>
        <v>620322.03</v>
      </c>
      <c r="F20" s="36">
        <f t="shared" si="4"/>
        <v>667970.15</v>
      </c>
      <c r="G20" s="36">
        <f t="shared" si="4"/>
        <v>788562.57</v>
      </c>
      <c r="H20" s="36">
        <f t="shared" si="4"/>
        <v>746384.73</v>
      </c>
      <c r="I20" s="36">
        <f t="shared" si="4"/>
        <v>924058.2399999999</v>
      </c>
      <c r="J20" s="36">
        <f t="shared" si="4"/>
        <v>225676.90000000002</v>
      </c>
      <c r="K20" s="36">
        <f aca="true" t="shared" si="5" ref="K20:K28">SUM(B20:J20)</f>
        <v>6794371.110000001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756040.04</v>
      </c>
      <c r="C21" s="58">
        <f>ROUND((C15+C16)*C7,2)</f>
        <v>673081.22</v>
      </c>
      <c r="D21" s="58">
        <f aca="true" t="shared" si="6" ref="D21:J21">ROUND((D15+D16)*D7,2)</f>
        <v>1037667.68</v>
      </c>
      <c r="E21" s="58">
        <f t="shared" si="6"/>
        <v>439682.68</v>
      </c>
      <c r="F21" s="58">
        <f t="shared" si="6"/>
        <v>659999.05</v>
      </c>
      <c r="G21" s="58">
        <f t="shared" si="6"/>
        <v>719049.28</v>
      </c>
      <c r="H21" s="58">
        <f t="shared" si="6"/>
        <v>592451.12</v>
      </c>
      <c r="I21" s="58">
        <f t="shared" si="6"/>
        <v>818026.29</v>
      </c>
      <c r="J21" s="58">
        <f t="shared" si="6"/>
        <v>220779.48</v>
      </c>
      <c r="K21" s="30">
        <f t="shared" si="5"/>
        <v>5916776.840000001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60982.3</v>
      </c>
      <c r="C22" s="30">
        <f t="shared" si="7"/>
        <v>113165.11</v>
      </c>
      <c r="D22" s="30">
        <f t="shared" si="7"/>
        <v>53683.26</v>
      </c>
      <c r="E22" s="30">
        <f t="shared" si="7"/>
        <v>149687.7</v>
      </c>
      <c r="F22" s="30">
        <f t="shared" si="7"/>
        <v>-20325.31</v>
      </c>
      <c r="G22" s="30">
        <f t="shared" si="7"/>
        <v>34342.82</v>
      </c>
      <c r="H22" s="30">
        <f t="shared" si="7"/>
        <v>118835.81</v>
      </c>
      <c r="I22" s="30">
        <f t="shared" si="7"/>
        <v>57211.44</v>
      </c>
      <c r="J22" s="30">
        <f t="shared" si="7"/>
        <v>-8540.89</v>
      </c>
      <c r="K22" s="30">
        <f t="shared" si="5"/>
        <v>559042.24</v>
      </c>
      <c r="L22"/>
      <c r="M22"/>
      <c r="N22"/>
    </row>
    <row r="23" spans="1:14" ht="16.5" customHeight="1">
      <c r="A23" s="18" t="s">
        <v>26</v>
      </c>
      <c r="B23" s="30">
        <v>29404.33</v>
      </c>
      <c r="C23" s="30">
        <v>36269.11</v>
      </c>
      <c r="D23" s="30">
        <v>43296.86</v>
      </c>
      <c r="E23" s="30">
        <v>25897.17</v>
      </c>
      <c r="F23" s="30">
        <v>24855.26</v>
      </c>
      <c r="G23" s="30">
        <v>31482</v>
      </c>
      <c r="H23" s="30">
        <v>29734.85</v>
      </c>
      <c r="I23" s="30">
        <v>42856.66</v>
      </c>
      <c r="J23" s="30">
        <v>10974.59</v>
      </c>
      <c r="K23" s="30">
        <f t="shared" si="5"/>
        <v>274770.83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1159.32</v>
      </c>
      <c r="C26" s="30">
        <v>1128.06</v>
      </c>
      <c r="D26" s="30">
        <v>1555.31</v>
      </c>
      <c r="E26" s="30">
        <v>844.09</v>
      </c>
      <c r="F26" s="30">
        <v>909.22</v>
      </c>
      <c r="G26" s="30">
        <v>1073.35</v>
      </c>
      <c r="H26" s="30">
        <v>1016.03</v>
      </c>
      <c r="I26" s="30">
        <v>1258.32</v>
      </c>
      <c r="J26" s="30">
        <v>307.41</v>
      </c>
      <c r="K26" s="30">
        <f t="shared" si="5"/>
        <v>9251.11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-52408.4</v>
      </c>
      <c r="C31" s="30">
        <f t="shared" si="8"/>
        <v>-57926</v>
      </c>
      <c r="D31" s="30">
        <f t="shared" si="8"/>
        <v>-1128602.8499999999</v>
      </c>
      <c r="E31" s="30">
        <f t="shared" si="8"/>
        <v>-33836</v>
      </c>
      <c r="F31" s="30">
        <f t="shared" si="8"/>
        <v>-40638.4</v>
      </c>
      <c r="G31" s="30">
        <f t="shared" si="8"/>
        <v>-24855.6</v>
      </c>
      <c r="H31" s="30">
        <f t="shared" si="8"/>
        <v>-714225.6</v>
      </c>
      <c r="I31" s="30">
        <f t="shared" si="8"/>
        <v>-50204</v>
      </c>
      <c r="J31" s="30">
        <f t="shared" si="8"/>
        <v>-13282</v>
      </c>
      <c r="K31" s="30">
        <f aca="true" t="shared" si="9" ref="K31:K39">SUM(B31:J31)</f>
        <v>-2115978.8499999996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-52408.4</v>
      </c>
      <c r="C32" s="30">
        <f t="shared" si="10"/>
        <v>-57926</v>
      </c>
      <c r="D32" s="30">
        <f t="shared" si="10"/>
        <v>-62220.4</v>
      </c>
      <c r="E32" s="30">
        <f t="shared" si="10"/>
        <v>-33836</v>
      </c>
      <c r="F32" s="30">
        <f t="shared" si="10"/>
        <v>-40638.4</v>
      </c>
      <c r="G32" s="30">
        <f t="shared" si="10"/>
        <v>-24855.6</v>
      </c>
      <c r="H32" s="30">
        <f t="shared" si="10"/>
        <v>-21225.6</v>
      </c>
      <c r="I32" s="30">
        <f t="shared" si="10"/>
        <v>-50204</v>
      </c>
      <c r="J32" s="30">
        <f t="shared" si="10"/>
        <v>-6802.4</v>
      </c>
      <c r="K32" s="30">
        <f t="shared" si="9"/>
        <v>-350116.8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-52408.4</v>
      </c>
      <c r="C33" s="30">
        <f t="shared" si="11"/>
        <v>-57926</v>
      </c>
      <c r="D33" s="30">
        <f t="shared" si="11"/>
        <v>-62220.4</v>
      </c>
      <c r="E33" s="30">
        <f t="shared" si="11"/>
        <v>-33836</v>
      </c>
      <c r="F33" s="30">
        <f t="shared" si="11"/>
        <v>-40638.4</v>
      </c>
      <c r="G33" s="30">
        <f t="shared" si="11"/>
        <v>-24855.6</v>
      </c>
      <c r="H33" s="30">
        <f t="shared" si="11"/>
        <v>-21225.6</v>
      </c>
      <c r="I33" s="30">
        <f t="shared" si="11"/>
        <v>-50204</v>
      </c>
      <c r="J33" s="30">
        <f t="shared" si="11"/>
        <v>-6802.4</v>
      </c>
      <c r="K33" s="30">
        <f t="shared" si="9"/>
        <v>-350116.8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-1066382.45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-6479.6</v>
      </c>
      <c r="K37" s="30">
        <f t="shared" si="9"/>
        <v>-1765862.05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798104.08</v>
      </c>
      <c r="C54" s="27">
        <f t="shared" si="15"/>
        <v>770264.6299999999</v>
      </c>
      <c r="D54" s="27">
        <f t="shared" si="15"/>
        <v>14090.53000000026</v>
      </c>
      <c r="E54" s="27">
        <f t="shared" si="15"/>
        <v>586486.03</v>
      </c>
      <c r="F54" s="27">
        <f t="shared" si="15"/>
        <v>627331.75</v>
      </c>
      <c r="G54" s="27">
        <f t="shared" si="15"/>
        <v>763706.97</v>
      </c>
      <c r="H54" s="27">
        <f t="shared" si="15"/>
        <v>32159.130000000005</v>
      </c>
      <c r="I54" s="27">
        <f t="shared" si="15"/>
        <v>873854.2399999999</v>
      </c>
      <c r="J54" s="27">
        <f t="shared" si="15"/>
        <v>212394.90000000002</v>
      </c>
      <c r="K54" s="20">
        <f>SUM(B54:J54)</f>
        <v>4678392.260000001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798104.0700000001</v>
      </c>
      <c r="C60" s="10">
        <f t="shared" si="17"/>
        <v>770264.6151616508</v>
      </c>
      <c r="D60" s="10">
        <f t="shared" si="17"/>
        <v>14090.519760813564</v>
      </c>
      <c r="E60" s="10">
        <f t="shared" si="17"/>
        <v>586486.0312823621</v>
      </c>
      <c r="F60" s="10">
        <f t="shared" si="17"/>
        <v>627331.7472325893</v>
      </c>
      <c r="G60" s="10">
        <f t="shared" si="17"/>
        <v>763706.9644338998</v>
      </c>
      <c r="H60" s="10">
        <f t="shared" si="17"/>
        <v>32159.133899844135</v>
      </c>
      <c r="I60" s="10">
        <f>SUM(I61:I73)</f>
        <v>873854.24</v>
      </c>
      <c r="J60" s="10">
        <f t="shared" si="17"/>
        <v>212394.90705017946</v>
      </c>
      <c r="K60" s="5">
        <f>SUM(K61:K73)</f>
        <v>4678392.228821339</v>
      </c>
      <c r="L60" s="9"/>
    </row>
    <row r="61" spans="1:12" ht="16.5" customHeight="1">
      <c r="A61" s="7" t="s">
        <v>56</v>
      </c>
      <c r="B61" s="8">
        <v>697622.77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697622.77</v>
      </c>
      <c r="L61"/>
    </row>
    <row r="62" spans="1:12" ht="16.5" customHeight="1">
      <c r="A62" s="7" t="s">
        <v>57</v>
      </c>
      <c r="B62" s="8">
        <v>100481.3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100481.3</v>
      </c>
      <c r="L62"/>
    </row>
    <row r="63" spans="1:12" ht="16.5" customHeight="1">
      <c r="A63" s="7" t="s">
        <v>4</v>
      </c>
      <c r="B63" s="6">
        <v>0</v>
      </c>
      <c r="C63" s="8">
        <v>770264.6151616508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770264.6151616508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14090.519760813564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14090.519760813564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586486.0312823621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586486.0312823621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627331.7472325893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627331.7472325893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763706.9644338998</v>
      </c>
      <c r="H67" s="6">
        <v>0</v>
      </c>
      <c r="I67" s="6">
        <v>0</v>
      </c>
      <c r="J67" s="6">
        <v>0</v>
      </c>
      <c r="K67" s="5">
        <f t="shared" si="18"/>
        <v>763706.9644338998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32159.133899844135</v>
      </c>
      <c r="I68" s="6">
        <v>0</v>
      </c>
      <c r="J68" s="6">
        <v>0</v>
      </c>
      <c r="K68" s="5">
        <f t="shared" si="18"/>
        <v>32159.133899844135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336696.04</v>
      </c>
      <c r="J70" s="6">
        <v>0</v>
      </c>
      <c r="K70" s="5">
        <f t="shared" si="18"/>
        <v>336696.04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537158.2</v>
      </c>
      <c r="J71" s="6">
        <v>0</v>
      </c>
      <c r="K71" s="5">
        <f t="shared" si="18"/>
        <v>537158.2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212394.90705017946</v>
      </c>
      <c r="K72" s="5">
        <f t="shared" si="18"/>
        <v>212394.90705017946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2023-07-06T19:20:39Z</dcterms:modified>
  <cp:category/>
  <cp:version/>
  <cp:contentType/>
  <cp:contentStatus/>
</cp:coreProperties>
</file>