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<sst xmlns="http://schemas.openxmlformats.org/spreadsheetml/2006/main" count="86" uniqueCount="85">
  <si>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</si>
  <si>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</si>
  <si>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</si>
  <si>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</si>
  <si>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</si>
  <si>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</si>
  <si>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</si>
  <si>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</si>
  <si>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</si>
  <si>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</si>
  <si>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</si>
  <si>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</si>
  <si>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</si>
  <si>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</si>
  <si>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</si>
  <si>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</si>
  <si>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</si>
  <si>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</si>
  <si>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</si>
  <si>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</si>
  <si>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</si>
  <si>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</si>
  <si>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</si>
  <si>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</si>
  <si>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</si>
  <si>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</si>
  <si>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</si>
  <si>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</si>
  <si>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</si>
  <si>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</si>
  <si>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</si>
  <si>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</si>
  <si>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</si>
  <si>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</si>
  <si>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</si>
  <si>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</si>
  <si>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</si>
  <si>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</si>
  <si>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</si>
  <si>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</si>
  <si>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</si>
  <si>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</si>
  <si>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</si>
  <si>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</si>
  <si>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</si>
  <si>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</si>
  <si>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</si>
  <si>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</si>
  <si>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</si>
  <si>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</si>
  <si>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</si>
  <si>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</si>
  <si>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</si>
  <si>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</si>
  <si>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</si>
  <si>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</si>
  <si>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</si>
  <si>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</si>
  <si>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</si>
  <si>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</si>
  <si>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</si>
  <si>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</si>
  <si>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</si>
  <si>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</si>
  <si>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</si>
  <si>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</si>
  <si>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</si>
  <si>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</si>
  <si>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</si>
  <si>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</si>
  <si>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</si>
  <si>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</si>
  <si>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</si>
  <si>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</si>
  <si>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</si>
  <si>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</si>
  <si>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</si>
  <si>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</si>
  <si>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</si>
  <si>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</si>
  <si>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</si>
  <si>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</si>
  <si>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</si>
  <si>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</si>
  <si>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31/07/23 - VENCIMENTO 07/08/23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</si>
</sst>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83094</v>
      </c>
      <c r="C7" s="10">
        <f aca="true" t="shared" si="0" ref="C7:K7">C8+C11</f>
        <v>101747</v>
      </c>
      <c r="D7" s="10">
        <f t="shared" si="0"/>
        <v>298348</v>
      </c>
      <c r="E7" s="10">
        <f t="shared" si="0"/>
        <v>241569</v>
      </c>
      <c r="F7" s="10">
        <f t="shared" si="0"/>
        <v>254260</v>
      </c>
      <c r="G7" s="10">
        <f t="shared" si="0"/>
        <v>140937</v>
      </c>
      <c r="H7" s="10">
        <f t="shared" si="0"/>
        <v>79111</v>
      </c>
      <c r="I7" s="10">
        <f t="shared" si="0"/>
        <v>111453</v>
      </c>
      <c r="J7" s="10">
        <f t="shared" si="0"/>
        <v>111139</v>
      </c>
      <c r="K7" s="10">
        <f t="shared" si="0"/>
        <v>205030</v>
      </c>
      <c r="L7" s="10">
        <f aca="true" t="shared" si="1" ref="L7:L13">SUM(B7:K7)</f>
        <v>1626688</v>
      </c>
      <c r="M7" s="11"/>
    </row>
    <row r="8" spans="1:13" ht="17.25" customHeight="1">
      <c r="A8" s="12" t="s">
        <v>82</v>
      </c>
      <c r="B8" s="13">
        <f>B9+B10</f>
        <v>4945</v>
      </c>
      <c r="C8" s="13">
        <f aca="true" t="shared" si="2" ref="C8:K8">C9+C10</f>
        <v>5353</v>
      </c>
      <c r="D8" s="13">
        <f t="shared" si="2"/>
        <v>17048</v>
      </c>
      <c r="E8" s="13">
        <f t="shared" si="2"/>
        <v>12428</v>
      </c>
      <c r="F8" s="13">
        <f t="shared" si="2"/>
        <v>11612</v>
      </c>
      <c r="G8" s="13">
        <f t="shared" si="2"/>
        <v>8439</v>
      </c>
      <c r="H8" s="13">
        <f t="shared" si="2"/>
        <v>4256</v>
      </c>
      <c r="I8" s="13">
        <f t="shared" si="2"/>
        <v>4644</v>
      </c>
      <c r="J8" s="13">
        <f t="shared" si="2"/>
        <v>6114</v>
      </c>
      <c r="K8" s="13">
        <f t="shared" si="2"/>
        <v>10604</v>
      </c>
      <c r="L8" s="13">
        <f t="shared" si="1"/>
        <v>85443</v>
      </c>
      <c r="M8"/>
    </row>
    <row r="9" spans="1:13" ht="17.25" customHeight="1">
      <c r="A9" s="14" t="s">
        <v>18</v>
      </c>
      <c r="B9" s="15">
        <v>4943</v>
      </c>
      <c r="C9" s="15">
        <v>5353</v>
      </c>
      <c r="D9" s="15">
        <v>17048</v>
      </c>
      <c r="E9" s="15">
        <v>12428</v>
      </c>
      <c r="F9" s="15">
        <v>11612</v>
      </c>
      <c r="G9" s="15">
        <v>8439</v>
      </c>
      <c r="H9" s="15">
        <v>4187</v>
      </c>
      <c r="I9" s="15">
        <v>4644</v>
      </c>
      <c r="J9" s="15">
        <v>6114</v>
      </c>
      <c r="K9" s="15">
        <v>10604</v>
      </c>
      <c r="L9" s="13">
        <f t="shared" si="1"/>
        <v>85372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69</v>
      </c>
      <c r="I10" s="15">
        <v>0</v>
      </c>
      <c r="J10" s="15">
        <v>0</v>
      </c>
      <c r="K10" s="15">
        <v>0</v>
      </c>
      <c r="L10" s="13">
        <f t="shared" si="1"/>
        <v>71</v>
      </c>
      <c r="M10"/>
    </row>
    <row r="11" spans="1:13" ht="17.25" customHeight="1">
      <c r="A11" s="12" t="s">
        <v>71</v>
      </c>
      <c r="B11" s="15">
        <v>78149</v>
      </c>
      <c r="C11" s="15">
        <v>96394</v>
      </c>
      <c r="D11" s="15">
        <v>281300</v>
      </c>
      <c r="E11" s="15">
        <v>229141</v>
      </c>
      <c r="F11" s="15">
        <v>242648</v>
      </c>
      <c r="G11" s="15">
        <v>132498</v>
      </c>
      <c r="H11" s="15">
        <v>74855</v>
      </c>
      <c r="I11" s="15">
        <v>106809</v>
      </c>
      <c r="J11" s="15">
        <v>105025</v>
      </c>
      <c r="K11" s="15">
        <v>194426</v>
      </c>
      <c r="L11" s="13">
        <f t="shared" si="1"/>
        <v>1541245</v>
      </c>
      <c r="M11" s="60"/>
    </row>
    <row r="12" spans="1:13" ht="17.25" customHeight="1">
      <c r="A12" s="14" t="s">
        <v>83</v>
      </c>
      <c r="B12" s="15">
        <v>9258</v>
      </c>
      <c r="C12" s="15">
        <v>6997</v>
      </c>
      <c r="D12" s="15">
        <v>24764</v>
      </c>
      <c r="E12" s="15">
        <v>22226</v>
      </c>
      <c r="F12" s="15">
        <v>19648</v>
      </c>
      <c r="G12" s="15">
        <v>12026</v>
      </c>
      <c r="H12" s="15">
        <v>6580</v>
      </c>
      <c r="I12" s="15">
        <v>6181</v>
      </c>
      <c r="J12" s="15">
        <v>7853</v>
      </c>
      <c r="K12" s="15">
        <v>12606</v>
      </c>
      <c r="L12" s="13">
        <f t="shared" si="1"/>
        <v>128139</v>
      </c>
      <c r="M12" s="60"/>
    </row>
    <row r="13" spans="1:13" ht="17.25" customHeight="1">
      <c r="A13" s="14" t="s">
        <v>72</v>
      </c>
      <c r="B13" s="15">
        <f>+B11-B12</f>
        <v>68891</v>
      </c>
      <c r="C13" s="15">
        <f aca="true" t="shared" si="3" ref="C13:K13">+C11-C12</f>
        <v>89397</v>
      </c>
      <c r="D13" s="15">
        <f t="shared" si="3"/>
        <v>256536</v>
      </c>
      <c r="E13" s="15">
        <f t="shared" si="3"/>
        <v>206915</v>
      </c>
      <c r="F13" s="15">
        <f t="shared" si="3"/>
        <v>223000</v>
      </c>
      <c r="G13" s="15">
        <f t="shared" si="3"/>
        <v>120472</v>
      </c>
      <c r="H13" s="15">
        <f t="shared" si="3"/>
        <v>68275</v>
      </c>
      <c r="I13" s="15">
        <f t="shared" si="3"/>
        <v>100628</v>
      </c>
      <c r="J13" s="15">
        <f t="shared" si="3"/>
        <v>97172</v>
      </c>
      <c r="K13" s="15">
        <f t="shared" si="3"/>
        <v>181820</v>
      </c>
      <c r="L13" s="13">
        <f t="shared" si="1"/>
        <v>1413106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1.236333974008718</v>
      </c>
      <c r="C18" s="22">
        <v>1.176967994876758</v>
      </c>
      <c r="D18" s="22">
        <v>1.082156805222269</v>
      </c>
      <c r="E18" s="22">
        <v>1.086445501613589</v>
      </c>
      <c r="F18" s="22">
        <v>1.177509838916354</v>
      </c>
      <c r="G18" s="22">
        <v>1.162741510804994</v>
      </c>
      <c r="H18" s="22">
        <v>1.079166574295104</v>
      </c>
      <c r="I18" s="22">
        <v>1.146668266916508</v>
      </c>
      <c r="J18" s="22">
        <v>1.299991531659456</v>
      </c>
      <c r="K18" s="22">
        <v>1.090160097539708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744231.8099999999</v>
      </c>
      <c r="C20" s="25">
        <f aca="true" t="shared" si="4" ref="C20:K20">SUM(C21:C28)</f>
        <v>503113.15</v>
      </c>
      <c r="D20" s="25">
        <f t="shared" si="4"/>
        <v>1632502.2500000002</v>
      </c>
      <c r="E20" s="25">
        <f t="shared" si="4"/>
        <v>1326332.45</v>
      </c>
      <c r="F20" s="25">
        <f t="shared" si="4"/>
        <v>1356126.1499999997</v>
      </c>
      <c r="G20" s="25">
        <f t="shared" si="4"/>
        <v>811996.42</v>
      </c>
      <c r="H20" s="25">
        <f t="shared" si="4"/>
        <v>468865.36000000004</v>
      </c>
      <c r="I20" s="25">
        <f t="shared" si="4"/>
        <v>571222.3900000001</v>
      </c>
      <c r="J20" s="25">
        <f t="shared" si="4"/>
        <v>701586.8700000001</v>
      </c>
      <c r="K20" s="25">
        <f t="shared" si="4"/>
        <v>884441.21</v>
      </c>
      <c r="L20" s="25">
        <f>SUM(B20:K20)</f>
        <v>9000418.06</v>
      </c>
      <c r="M20"/>
    </row>
    <row r="21" spans="1:13" ht="17.25" customHeight="1">
      <c r="A21" s="26" t="s">
        <v>22</v>
      </c>
      <c r="B21" s="56">
        <f>ROUND((B15+B16)*B7,2)</f>
        <v>597055.32</v>
      </c>
      <c r="C21" s="56">
        <f aca="true" t="shared" si="5" ref="C21:K21">ROUND((C15+C16)*C7,2)</f>
        <v>411932.9</v>
      </c>
      <c r="D21" s="56">
        <f t="shared" si="5"/>
        <v>1437589.84</v>
      </c>
      <c r="E21" s="56">
        <f t="shared" si="5"/>
        <v>1179074.13</v>
      </c>
      <c r="F21" s="56">
        <f t="shared" si="5"/>
        <v>1096521.68</v>
      </c>
      <c r="G21" s="56">
        <f t="shared" si="5"/>
        <v>668323.25</v>
      </c>
      <c r="H21" s="56">
        <f t="shared" si="5"/>
        <v>413228.4</v>
      </c>
      <c r="I21" s="56">
        <f t="shared" si="5"/>
        <v>482669.51</v>
      </c>
      <c r="J21" s="56">
        <f t="shared" si="5"/>
        <v>518363.41</v>
      </c>
      <c r="K21" s="56">
        <f t="shared" si="5"/>
        <v>780897.76</v>
      </c>
      <c r="L21" s="33">
        <f aca="true" t="shared" si="6" ref="L21:L28">SUM(B21:K21)</f>
        <v>7585656.2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141104.46</v>
      </c>
      <c r="C22" s="33">
        <f t="shared" si="7"/>
        <v>72898.94</v>
      </c>
      <c r="D22" s="33">
        <f t="shared" si="7"/>
        <v>118107.79</v>
      </c>
      <c r="E22" s="33">
        <f t="shared" si="7"/>
        <v>101925.65</v>
      </c>
      <c r="F22" s="33">
        <f t="shared" si="7"/>
        <v>194643.39</v>
      </c>
      <c r="G22" s="33">
        <f t="shared" si="7"/>
        <v>108763.94</v>
      </c>
      <c r="H22" s="33">
        <f t="shared" si="7"/>
        <v>32713.88</v>
      </c>
      <c r="I22" s="33">
        <f t="shared" si="7"/>
        <v>70792.3</v>
      </c>
      <c r="J22" s="33">
        <f t="shared" si="7"/>
        <v>155504.63</v>
      </c>
      <c r="K22" s="33">
        <f t="shared" si="7"/>
        <v>70405.82</v>
      </c>
      <c r="L22" s="33">
        <f t="shared" si="6"/>
        <v>1066860.8</v>
      </c>
      <c r="M22"/>
    </row>
    <row r="23" spans="1:13" ht="17.25" customHeight="1">
      <c r="A23" s="27" t="s">
        <v>24</v>
      </c>
      <c r="B23" s="33">
        <v>3275.84</v>
      </c>
      <c r="C23" s="33">
        <v>15796.29</v>
      </c>
      <c r="D23" s="33">
        <v>70871.4</v>
      </c>
      <c r="E23" s="33">
        <v>39918.07</v>
      </c>
      <c r="F23" s="33">
        <v>59444.4</v>
      </c>
      <c r="G23" s="33">
        <v>33724.54</v>
      </c>
      <c r="H23" s="33">
        <v>20492.67</v>
      </c>
      <c r="I23" s="33">
        <v>15161.96</v>
      </c>
      <c r="J23" s="33">
        <v>23205.52</v>
      </c>
      <c r="K23" s="33">
        <v>28305.58</v>
      </c>
      <c r="L23" s="33">
        <f t="shared" si="6"/>
        <v>310196.27</v>
      </c>
      <c r="M23"/>
    </row>
    <row r="24" spans="1:13" ht="17.25" customHeight="1">
      <c r="A24" s="27" t="s">
        <v>25</v>
      </c>
      <c r="B24" s="33">
        <v>1729.28</v>
      </c>
      <c r="C24" s="29">
        <v>1729.28</v>
      </c>
      <c r="D24" s="29">
        <v>3458.56</v>
      </c>
      <c r="E24" s="29">
        <v>3458.56</v>
      </c>
      <c r="F24" s="33">
        <v>3458.56</v>
      </c>
      <c r="G24" s="29">
        <v>0</v>
      </c>
      <c r="H24" s="33">
        <v>1729.28</v>
      </c>
      <c r="I24" s="29">
        <v>1729.28</v>
      </c>
      <c r="J24" s="29">
        <v>3458.56</v>
      </c>
      <c r="K24" s="29">
        <v>3458.56</v>
      </c>
      <c r="L24" s="33">
        <f t="shared" si="6"/>
        <v>24209.920000000002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612.22</v>
      </c>
      <c r="C26" s="33">
        <v>414.23</v>
      </c>
      <c r="D26" s="33">
        <v>1344.29</v>
      </c>
      <c r="E26" s="33">
        <v>1091.58</v>
      </c>
      <c r="F26" s="33">
        <v>1117.64</v>
      </c>
      <c r="G26" s="33">
        <v>669.54</v>
      </c>
      <c r="H26" s="33">
        <v>385.57</v>
      </c>
      <c r="I26" s="33">
        <v>471.54</v>
      </c>
      <c r="J26" s="33">
        <v>578.36</v>
      </c>
      <c r="K26" s="33">
        <v>729.46</v>
      </c>
      <c r="L26" s="33">
        <f t="shared" si="6"/>
        <v>7414.429999999999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-123998.27</v>
      </c>
      <c r="C31" s="33">
        <f t="shared" si="8"/>
        <v>-23553.2</v>
      </c>
      <c r="D31" s="33">
        <f t="shared" si="8"/>
        <v>-75011.2</v>
      </c>
      <c r="E31" s="33">
        <f t="shared" si="8"/>
        <v>-60201.93999999999</v>
      </c>
      <c r="F31" s="33">
        <f t="shared" si="8"/>
        <v>-51092.8</v>
      </c>
      <c r="G31" s="33">
        <f t="shared" si="8"/>
        <v>-37131.6</v>
      </c>
      <c r="H31" s="33">
        <f t="shared" si="8"/>
        <v>-18422.8</v>
      </c>
      <c r="I31" s="33">
        <f t="shared" si="8"/>
        <v>-28648.659999999996</v>
      </c>
      <c r="J31" s="33">
        <f t="shared" si="8"/>
        <v>-26901.6</v>
      </c>
      <c r="K31" s="33">
        <f t="shared" si="8"/>
        <v>-46657.6</v>
      </c>
      <c r="L31" s="33">
        <f aca="true" t="shared" si="9" ref="L31:L38">SUM(B31:K31)</f>
        <v>-491619.66999999987</v>
      </c>
      <c r="M31"/>
    </row>
    <row r="32" spans="1:13" ht="18.75" customHeight="1">
      <c r="A32" s="27" t="s">
        <v>28</v>
      </c>
      <c r="B32" s="33">
        <f>B33+B34+B35+B36</f>
        <v>-21749.2</v>
      </c>
      <c r="C32" s="33">
        <f aca="true" t="shared" si="10" ref="C32:K32">C33+C34+C35+C36</f>
        <v>-23553.2</v>
      </c>
      <c r="D32" s="33">
        <f t="shared" si="10"/>
        <v>-75011.2</v>
      </c>
      <c r="E32" s="33">
        <f t="shared" si="10"/>
        <v>-54683.2</v>
      </c>
      <c r="F32" s="33">
        <f t="shared" si="10"/>
        <v>-51092.8</v>
      </c>
      <c r="G32" s="33">
        <f t="shared" si="10"/>
        <v>-37131.6</v>
      </c>
      <c r="H32" s="33">
        <f t="shared" si="10"/>
        <v>-18422.8</v>
      </c>
      <c r="I32" s="33">
        <f t="shared" si="10"/>
        <v>-28648.659999999996</v>
      </c>
      <c r="J32" s="33">
        <f t="shared" si="10"/>
        <v>-26901.6</v>
      </c>
      <c r="K32" s="33">
        <f t="shared" si="10"/>
        <v>-46657.6</v>
      </c>
      <c r="L32" s="33">
        <f t="shared" si="9"/>
        <v>-383851.85999999987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-21749.2</v>
      </c>
      <c r="C33" s="33">
        <f t="shared" si="11"/>
        <v>-23553.2</v>
      </c>
      <c r="D33" s="33">
        <f t="shared" si="11"/>
        <v>-75011.2</v>
      </c>
      <c r="E33" s="33">
        <f t="shared" si="11"/>
        <v>-54683.2</v>
      </c>
      <c r="F33" s="33">
        <f t="shared" si="11"/>
        <v>-51092.8</v>
      </c>
      <c r="G33" s="33">
        <f t="shared" si="11"/>
        <v>-37131.6</v>
      </c>
      <c r="H33" s="33">
        <f t="shared" si="11"/>
        <v>-18422.8</v>
      </c>
      <c r="I33" s="33">
        <f t="shared" si="11"/>
        <v>-20433.6</v>
      </c>
      <c r="J33" s="33">
        <f t="shared" si="11"/>
        <v>-26901.6</v>
      </c>
      <c r="K33" s="33">
        <f t="shared" si="11"/>
        <v>-46657.6</v>
      </c>
      <c r="L33" s="33">
        <f t="shared" si="9"/>
        <v>-375636.7999999999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-8215.06</v>
      </c>
      <c r="J36" s="17">
        <v>0</v>
      </c>
      <c r="K36" s="17">
        <v>0</v>
      </c>
      <c r="L36" s="33">
        <f t="shared" si="9"/>
        <v>-8215.06</v>
      </c>
      <c r="M36"/>
    </row>
    <row r="37" spans="1:13" s="36" customFormat="1" ht="18.75" customHeight="1">
      <c r="A37" s="27" t="s">
        <v>32</v>
      </c>
      <c r="B37" s="38">
        <f>SUM(B38:B49)</f>
        <v>-102249.07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-5518.739999999991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-107767.81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-24196.13</v>
      </c>
      <c r="C39" s="17">
        <v>0</v>
      </c>
      <c r="D39" s="17">
        <v>0</v>
      </c>
      <c r="E39" s="33">
        <v>-5518.74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-29714.870000000003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620233.5399999999</v>
      </c>
      <c r="C55" s="41">
        <f t="shared" si="16"/>
        <v>479559.95</v>
      </c>
      <c r="D55" s="41">
        <f t="shared" si="16"/>
        <v>1557491.0500000003</v>
      </c>
      <c r="E55" s="41">
        <f t="shared" si="16"/>
        <v>1266130.51</v>
      </c>
      <c r="F55" s="41">
        <f t="shared" si="16"/>
        <v>1305033.3499999996</v>
      </c>
      <c r="G55" s="41">
        <f t="shared" si="16"/>
        <v>774864.8200000001</v>
      </c>
      <c r="H55" s="41">
        <f t="shared" si="16"/>
        <v>450442.56000000006</v>
      </c>
      <c r="I55" s="41">
        <f t="shared" si="16"/>
        <v>542573.7300000001</v>
      </c>
      <c r="J55" s="41">
        <f t="shared" si="16"/>
        <v>674685.2700000001</v>
      </c>
      <c r="K55" s="41">
        <f t="shared" si="16"/>
        <v>837783.61</v>
      </c>
      <c r="L55" s="42">
        <f t="shared" si="14"/>
        <v>8508798.39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620233.54</v>
      </c>
      <c r="C61" s="41">
        <f aca="true" t="shared" si="18" ref="C61:J61">SUM(C62:C73)</f>
        <v>479559.95</v>
      </c>
      <c r="D61" s="41">
        <f t="shared" si="18"/>
        <v>1557491.049476668</v>
      </c>
      <c r="E61" s="41">
        <f t="shared" si="18"/>
        <v>1266130.528338424</v>
      </c>
      <c r="F61" s="41">
        <f t="shared" si="18"/>
        <v>1305033.3376881268</v>
      </c>
      <c r="G61" s="41">
        <f t="shared" si="18"/>
        <v>774864.8243193162</v>
      </c>
      <c r="H61" s="41">
        <f t="shared" si="18"/>
        <v>450442.55593743984</v>
      </c>
      <c r="I61" s="41">
        <f>SUM(I62:I78)</f>
        <v>542573.7260886987</v>
      </c>
      <c r="J61" s="41">
        <f t="shared" si="18"/>
        <v>674685.2766211741</v>
      </c>
      <c r="K61" s="41">
        <f>SUM(K62:K75)</f>
        <v>837783.62</v>
      </c>
      <c r="L61" s="46">
        <f>SUM(B61:K61)</f>
        <v>8508798.408469848</v>
      </c>
      <c r="M61" s="40"/>
    </row>
    <row r="62" spans="1:13" ht="18.75" customHeight="1">
      <c r="A62" s="47" t="s">
        <v>46</v>
      </c>
      <c r="B62" s="48">
        <v>620233.54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620233.54</v>
      </c>
      <c r="M62"/>
    </row>
    <row r="63" spans="1:13" ht="18.75" customHeight="1">
      <c r="A63" s="47" t="s">
        <v>55</v>
      </c>
      <c r="B63" s="17">
        <v>0</v>
      </c>
      <c r="C63" s="48">
        <v>419231.31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419231.31</v>
      </c>
      <c r="M63"/>
    </row>
    <row r="64" spans="1:13" ht="18.75" customHeight="1">
      <c r="A64" s="47" t="s">
        <v>56</v>
      </c>
      <c r="B64" s="17">
        <v>0</v>
      </c>
      <c r="C64" s="48">
        <v>60328.64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60328.64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1557491.049476668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1557491.049476668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1266130.528338424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1266130.528338424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1305033.3376881268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1305033.3376881268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774864.8243193162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774864.8243193162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450442.55593743984</v>
      </c>
      <c r="I69" s="17">
        <v>0</v>
      </c>
      <c r="J69" s="17">
        <v>0</v>
      </c>
      <c r="K69" s="17">
        <v>0</v>
      </c>
      <c r="L69" s="46">
        <f t="shared" si="19"/>
        <v>450442.55593743984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542573.7260886987</v>
      </c>
      <c r="J70" s="17">
        <v>0</v>
      </c>
      <c r="K70" s="17">
        <v>0</v>
      </c>
      <c r="L70" s="46">
        <f t="shared" si="19"/>
        <v>542573.7260886987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674685.2766211741</v>
      </c>
      <c r="K71" s="17">
        <v>0</v>
      </c>
      <c r="L71" s="46">
        <f t="shared" si="19"/>
        <v>674685.2766211741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489181.86</v>
      </c>
      <c r="L72" s="46">
        <f t="shared" si="19"/>
        <v>489181.86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348601.76</v>
      </c>
      <c r="L73" s="46">
        <f t="shared" si="19"/>
        <v>348601.76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2023-08-04T16:06:48Z</dcterms:modified>
  <cp:category/>
  <cp:version/>
  <cp:contentType/>
  <cp:contentStatus/>
</cp:coreProperties>
</file>