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<sst xmlns="http://schemas.openxmlformats.org/spreadsheetml/2006/main" count="86" uniqueCount="85">
  <si>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</si>
  <si>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</si>
  <si>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</si>
  <si>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</si>
  <si>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</si>
  <si>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</si>
  <si>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</si>
  <si>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</si>
  <si>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</si>
  <si>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</si>
  <si>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</si>
  <si>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</si>
  <si>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</si>
  <si>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</si>
  <si>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</si>
  <si>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</si>
  <si>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</si>
  <si>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</si>
  <si>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</si>
  <si>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</si>
  <si>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</si>
  <si>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</si>
  <si>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</si>
  <si>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</si>
  <si>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</si>
  <si>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</si>
  <si>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</si>
  <si>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</si>
  <si>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</si>
  <si>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</si>
  <si>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</si>
  <si>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</si>
  <si>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</si>
  <si>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</si>
  <si>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</si>
  <si>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</si>
  <si>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</si>
  <si>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</si>
  <si>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</si>
  <si>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</si>
  <si>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</si>
  <si>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</si>
  <si>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</si>
  <si>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</si>
  <si>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</si>
  <si>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</si>
  <si>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</si>
  <si>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</si>
  <si>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</si>
  <si>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</si>
  <si>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</si>
  <si>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</si>
  <si>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</si>
  <si>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</si>
  <si>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</si>
  <si>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</si>
  <si>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</si>
  <si>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</si>
  <si>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</si>
  <si>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</si>
  <si>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</si>
  <si>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</si>
  <si>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</si>
  <si>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</si>
  <si>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</si>
  <si>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</si>
  <si>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</si>
  <si>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</si>
  <si>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</si>
  <si>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</si>
  <si>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</si>
  <si>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</si>
  <si>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</si>
  <si>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</si>
  <si>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</si>
  <si>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</si>
  <si>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</si>
  <si>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</si>
  <si>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</si>
  <si>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</si>
  <si>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</si>
  <si>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</si>
  <si>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</si>
  <si>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</si>
  <si>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30/07/23 - VENCIMENTO 04/08/23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</si>
</sst>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19878</v>
      </c>
      <c r="C7" s="10">
        <f aca="true" t="shared" si="0" ref="C7:K7">C8+C11</f>
        <v>28339</v>
      </c>
      <c r="D7" s="10">
        <f t="shared" si="0"/>
        <v>86802</v>
      </c>
      <c r="E7" s="10">
        <f t="shared" si="0"/>
        <v>75882</v>
      </c>
      <c r="F7" s="10">
        <f t="shared" si="0"/>
        <v>89898</v>
      </c>
      <c r="G7" s="10">
        <f t="shared" si="0"/>
        <v>35260</v>
      </c>
      <c r="H7" s="10">
        <f t="shared" si="0"/>
        <v>23079</v>
      </c>
      <c r="I7" s="10">
        <f t="shared" si="0"/>
        <v>37147</v>
      </c>
      <c r="J7" s="10">
        <f t="shared" si="0"/>
        <v>21993</v>
      </c>
      <c r="K7" s="10">
        <f t="shared" si="0"/>
        <v>66352</v>
      </c>
      <c r="L7" s="10">
        <f aca="true" t="shared" si="1" ref="L7:L13">SUM(B7:K7)</f>
        <v>484630</v>
      </c>
      <c r="M7" s="11"/>
    </row>
    <row r="8" spans="1:13" ht="17.25" customHeight="1">
      <c r="A8" s="12" t="s">
        <v>82</v>
      </c>
      <c r="B8" s="13">
        <f>B9+B10</f>
        <v>1647</v>
      </c>
      <c r="C8" s="13">
        <f aca="true" t="shared" si="2" ref="C8:K8">C9+C10</f>
        <v>1857</v>
      </c>
      <c r="D8" s="13">
        <f t="shared" si="2"/>
        <v>6638</v>
      </c>
      <c r="E8" s="13">
        <f t="shared" si="2"/>
        <v>5063</v>
      </c>
      <c r="F8" s="13">
        <f t="shared" si="2"/>
        <v>5796</v>
      </c>
      <c r="G8" s="13">
        <f t="shared" si="2"/>
        <v>2466</v>
      </c>
      <c r="H8" s="13">
        <f t="shared" si="2"/>
        <v>1638</v>
      </c>
      <c r="I8" s="13">
        <f t="shared" si="2"/>
        <v>2290</v>
      </c>
      <c r="J8" s="13">
        <f t="shared" si="2"/>
        <v>1304</v>
      </c>
      <c r="K8" s="13">
        <f t="shared" si="2"/>
        <v>3707</v>
      </c>
      <c r="L8" s="13">
        <f t="shared" si="1"/>
        <v>32406</v>
      </c>
      <c r="M8"/>
    </row>
    <row r="9" spans="1:13" ht="17.25" customHeight="1">
      <c r="A9" s="14" t="s">
        <v>18</v>
      </c>
      <c r="B9" s="15">
        <v>1646</v>
      </c>
      <c r="C9" s="15">
        <v>1857</v>
      </c>
      <c r="D9" s="15">
        <v>6638</v>
      </c>
      <c r="E9" s="15">
        <v>5063</v>
      </c>
      <c r="F9" s="15">
        <v>5796</v>
      </c>
      <c r="G9" s="15">
        <v>2466</v>
      </c>
      <c r="H9" s="15">
        <v>1600</v>
      </c>
      <c r="I9" s="15">
        <v>2290</v>
      </c>
      <c r="J9" s="15">
        <v>1304</v>
      </c>
      <c r="K9" s="15">
        <v>3707</v>
      </c>
      <c r="L9" s="13">
        <f t="shared" si="1"/>
        <v>32367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38</v>
      </c>
      <c r="I10" s="15">
        <v>0</v>
      </c>
      <c r="J10" s="15">
        <v>0</v>
      </c>
      <c r="K10" s="15">
        <v>0</v>
      </c>
      <c r="L10" s="13">
        <f t="shared" si="1"/>
        <v>39</v>
      </c>
      <c r="M10"/>
    </row>
    <row r="11" spans="1:13" ht="17.25" customHeight="1">
      <c r="A11" s="12" t="s">
        <v>71</v>
      </c>
      <c r="B11" s="15">
        <v>18231</v>
      </c>
      <c r="C11" s="15">
        <v>26482</v>
      </c>
      <c r="D11" s="15">
        <v>80164</v>
      </c>
      <c r="E11" s="15">
        <v>70819</v>
      </c>
      <c r="F11" s="15">
        <v>84102</v>
      </c>
      <c r="G11" s="15">
        <v>32794</v>
      </c>
      <c r="H11" s="15">
        <v>21441</v>
      </c>
      <c r="I11" s="15">
        <v>34857</v>
      </c>
      <c r="J11" s="15">
        <v>20689</v>
      </c>
      <c r="K11" s="15">
        <v>62645</v>
      </c>
      <c r="L11" s="13">
        <f t="shared" si="1"/>
        <v>452224</v>
      </c>
      <c r="M11" s="60"/>
    </row>
    <row r="12" spans="1:13" ht="17.25" customHeight="1">
      <c r="A12" s="14" t="s">
        <v>83</v>
      </c>
      <c r="B12" s="15">
        <v>2714</v>
      </c>
      <c r="C12" s="15">
        <v>2496</v>
      </c>
      <c r="D12" s="15">
        <v>8155</v>
      </c>
      <c r="E12" s="15">
        <v>8812</v>
      </c>
      <c r="F12" s="15">
        <v>8601</v>
      </c>
      <c r="G12" s="15">
        <v>3813</v>
      </c>
      <c r="H12" s="15">
        <v>2461</v>
      </c>
      <c r="I12" s="15">
        <v>2148</v>
      </c>
      <c r="J12" s="15">
        <v>1637</v>
      </c>
      <c r="K12" s="15">
        <v>4692</v>
      </c>
      <c r="L12" s="13">
        <f t="shared" si="1"/>
        <v>45529</v>
      </c>
      <c r="M12" s="60"/>
    </row>
    <row r="13" spans="1:13" ht="17.25" customHeight="1">
      <c r="A13" s="14" t="s">
        <v>72</v>
      </c>
      <c r="B13" s="15">
        <f>+B11-B12</f>
        <v>15517</v>
      </c>
      <c r="C13" s="15">
        <f aca="true" t="shared" si="3" ref="C13:K13">+C11-C12</f>
        <v>23986</v>
      </c>
      <c r="D13" s="15">
        <f t="shared" si="3"/>
        <v>72009</v>
      </c>
      <c r="E13" s="15">
        <f t="shared" si="3"/>
        <v>62007</v>
      </c>
      <c r="F13" s="15">
        <f t="shared" si="3"/>
        <v>75501</v>
      </c>
      <c r="G13" s="15">
        <f t="shared" si="3"/>
        <v>28981</v>
      </c>
      <c r="H13" s="15">
        <f t="shared" si="3"/>
        <v>18980</v>
      </c>
      <c r="I13" s="15">
        <f t="shared" si="3"/>
        <v>32709</v>
      </c>
      <c r="J13" s="15">
        <f t="shared" si="3"/>
        <v>19052</v>
      </c>
      <c r="K13" s="15">
        <f t="shared" si="3"/>
        <v>57953</v>
      </c>
      <c r="L13" s="13">
        <f t="shared" si="1"/>
        <v>406695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1.276554078428401</v>
      </c>
      <c r="C18" s="22">
        <v>1.169860246025999</v>
      </c>
      <c r="D18" s="22">
        <v>1.089276276805864</v>
      </c>
      <c r="E18" s="22">
        <v>1.087526474482844</v>
      </c>
      <c r="F18" s="22">
        <v>1.251728232052394</v>
      </c>
      <c r="G18" s="22">
        <v>1.125880932633038</v>
      </c>
      <c r="H18" s="22">
        <v>1.080406745955241</v>
      </c>
      <c r="I18" s="22">
        <v>1.084635163380222</v>
      </c>
      <c r="J18" s="22">
        <v>1.359959432646773</v>
      </c>
      <c r="K18" s="22">
        <v>1.09777272727405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186179.78</v>
      </c>
      <c r="C20" s="25">
        <f aca="true" t="shared" si="4" ref="C20:K20">SUM(C21:C28)</f>
        <v>144890.18</v>
      </c>
      <c r="D20" s="25">
        <f t="shared" si="4"/>
        <v>491747.13999999996</v>
      </c>
      <c r="E20" s="25">
        <f t="shared" si="4"/>
        <v>433774.42</v>
      </c>
      <c r="F20" s="25">
        <f t="shared" si="4"/>
        <v>517545.01999999996</v>
      </c>
      <c r="G20" s="25">
        <f t="shared" si="4"/>
        <v>205730.67</v>
      </c>
      <c r="H20" s="25">
        <f t="shared" si="4"/>
        <v>141503.47</v>
      </c>
      <c r="I20" s="25">
        <f t="shared" si="4"/>
        <v>183450.55000000002</v>
      </c>
      <c r="J20" s="25">
        <f t="shared" si="4"/>
        <v>152450.36000000002</v>
      </c>
      <c r="K20" s="25">
        <f t="shared" si="4"/>
        <v>298609.14</v>
      </c>
      <c r="L20" s="25">
        <f>SUM(B20:K20)</f>
        <v>2755880.7299999995</v>
      </c>
      <c r="M20"/>
    </row>
    <row r="21" spans="1:13" ht="17.25" customHeight="1">
      <c r="A21" s="26" t="s">
        <v>22</v>
      </c>
      <c r="B21" s="56">
        <f>ROUND((B15+B16)*B7,2)</f>
        <v>142829.39</v>
      </c>
      <c r="C21" s="56">
        <f aca="true" t="shared" si="5" ref="C21:K21">ROUND((C15+C16)*C7,2)</f>
        <v>114733.28</v>
      </c>
      <c r="D21" s="56">
        <f t="shared" si="5"/>
        <v>418255.44</v>
      </c>
      <c r="E21" s="56">
        <f t="shared" si="5"/>
        <v>370372.45</v>
      </c>
      <c r="F21" s="56">
        <f t="shared" si="5"/>
        <v>387694.11</v>
      </c>
      <c r="G21" s="56">
        <f t="shared" si="5"/>
        <v>167202.92</v>
      </c>
      <c r="H21" s="56">
        <f t="shared" si="5"/>
        <v>120550.85</v>
      </c>
      <c r="I21" s="56">
        <f t="shared" si="5"/>
        <v>160872.51</v>
      </c>
      <c r="J21" s="56">
        <f t="shared" si="5"/>
        <v>102577.55</v>
      </c>
      <c r="K21" s="56">
        <f t="shared" si="5"/>
        <v>252714.86</v>
      </c>
      <c r="L21" s="33">
        <f aca="true" t="shared" si="6" ref="L21:L28">SUM(B21:K21)</f>
        <v>2237803.36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39500.05</v>
      </c>
      <c r="C22" s="33">
        <f t="shared" si="7"/>
        <v>19488.62</v>
      </c>
      <c r="D22" s="33">
        <f t="shared" si="7"/>
        <v>37340.29</v>
      </c>
      <c r="E22" s="33">
        <f t="shared" si="7"/>
        <v>32417.39</v>
      </c>
      <c r="F22" s="33">
        <f t="shared" si="7"/>
        <v>97593.55</v>
      </c>
      <c r="G22" s="33">
        <f t="shared" si="7"/>
        <v>21047.66</v>
      </c>
      <c r="H22" s="33">
        <f t="shared" si="7"/>
        <v>9693.1</v>
      </c>
      <c r="I22" s="33">
        <f t="shared" si="7"/>
        <v>13615.47</v>
      </c>
      <c r="J22" s="33">
        <f t="shared" si="7"/>
        <v>36923.76</v>
      </c>
      <c r="K22" s="33">
        <f t="shared" si="7"/>
        <v>24708.62</v>
      </c>
      <c r="L22" s="33">
        <f t="shared" si="6"/>
        <v>332328.51</v>
      </c>
      <c r="M22"/>
    </row>
    <row r="23" spans="1:13" ht="17.25" customHeight="1">
      <c r="A23" s="27" t="s">
        <v>24</v>
      </c>
      <c r="B23" s="33">
        <v>1194.68</v>
      </c>
      <c r="C23" s="33">
        <v>8230.01</v>
      </c>
      <c r="D23" s="33">
        <v>30319.49</v>
      </c>
      <c r="E23" s="33">
        <v>25564.47</v>
      </c>
      <c r="F23" s="33">
        <v>26550.2</v>
      </c>
      <c r="G23" s="33">
        <v>16443.9</v>
      </c>
      <c r="H23" s="33">
        <v>8857.62</v>
      </c>
      <c r="I23" s="33">
        <v>6371.61</v>
      </c>
      <c r="J23" s="33">
        <v>8628.23</v>
      </c>
      <c r="K23" s="33">
        <v>16327.26</v>
      </c>
      <c r="L23" s="33">
        <f t="shared" si="6"/>
        <v>148487.47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471.54</v>
      </c>
      <c r="C26" s="33">
        <v>367.33</v>
      </c>
      <c r="D26" s="33">
        <v>1242.69</v>
      </c>
      <c r="E26" s="33">
        <v>1096.79</v>
      </c>
      <c r="F26" s="33">
        <v>1307.82</v>
      </c>
      <c r="G26" s="33">
        <v>521.04</v>
      </c>
      <c r="H26" s="33">
        <v>356.91</v>
      </c>
      <c r="I26" s="33">
        <v>463.73</v>
      </c>
      <c r="J26" s="33">
        <v>385.57</v>
      </c>
      <c r="K26" s="33">
        <v>755.51</v>
      </c>
      <c r="L26" s="33">
        <f t="shared" si="6"/>
        <v>6968.93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-109491.45</v>
      </c>
      <c r="C31" s="33">
        <f t="shared" si="8"/>
        <v>-8170.8</v>
      </c>
      <c r="D31" s="33">
        <f t="shared" si="8"/>
        <v>-29207.2</v>
      </c>
      <c r="E31" s="33">
        <f t="shared" si="8"/>
        <v>-409395.85000000003</v>
      </c>
      <c r="F31" s="33">
        <f t="shared" si="8"/>
        <v>-25502.4</v>
      </c>
      <c r="G31" s="33">
        <f t="shared" si="8"/>
        <v>-10850.4</v>
      </c>
      <c r="H31" s="33">
        <f t="shared" si="8"/>
        <v>-7040</v>
      </c>
      <c r="I31" s="33">
        <f t="shared" si="8"/>
        <v>-181076</v>
      </c>
      <c r="J31" s="33">
        <f t="shared" si="8"/>
        <v>-5737.6</v>
      </c>
      <c r="K31" s="33">
        <f t="shared" si="8"/>
        <v>-16310.8</v>
      </c>
      <c r="L31" s="33">
        <f aca="true" t="shared" si="9" ref="L31:L38">SUM(B31:K31)</f>
        <v>-802782.5000000001</v>
      </c>
      <c r="M31"/>
    </row>
    <row r="32" spans="1:13" ht="18.75" customHeight="1">
      <c r="A32" s="27" t="s">
        <v>28</v>
      </c>
      <c r="B32" s="33">
        <f>B33+B34+B35+B36</f>
        <v>-7242.4</v>
      </c>
      <c r="C32" s="33">
        <f aca="true" t="shared" si="10" ref="C32:K32">C33+C34+C35+C36</f>
        <v>-8170.8</v>
      </c>
      <c r="D32" s="33">
        <f t="shared" si="10"/>
        <v>-29207.2</v>
      </c>
      <c r="E32" s="33">
        <f t="shared" si="10"/>
        <v>-22277.2</v>
      </c>
      <c r="F32" s="33">
        <f t="shared" si="10"/>
        <v>-25502.4</v>
      </c>
      <c r="G32" s="33">
        <f t="shared" si="10"/>
        <v>-10850.4</v>
      </c>
      <c r="H32" s="33">
        <f t="shared" si="10"/>
        <v>-7040</v>
      </c>
      <c r="I32" s="33">
        <f t="shared" si="10"/>
        <v>-10076</v>
      </c>
      <c r="J32" s="33">
        <f t="shared" si="10"/>
        <v>-5737.6</v>
      </c>
      <c r="K32" s="33">
        <f t="shared" si="10"/>
        <v>-16310.8</v>
      </c>
      <c r="L32" s="33">
        <f t="shared" si="9"/>
        <v>-142414.8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-7242.4</v>
      </c>
      <c r="C33" s="33">
        <f t="shared" si="11"/>
        <v>-8170.8</v>
      </c>
      <c r="D33" s="33">
        <f t="shared" si="11"/>
        <v>-29207.2</v>
      </c>
      <c r="E33" s="33">
        <f t="shared" si="11"/>
        <v>-22277.2</v>
      </c>
      <c r="F33" s="33">
        <f t="shared" si="11"/>
        <v>-25502.4</v>
      </c>
      <c r="G33" s="33">
        <f t="shared" si="11"/>
        <v>-10850.4</v>
      </c>
      <c r="H33" s="33">
        <f t="shared" si="11"/>
        <v>-7040</v>
      </c>
      <c r="I33" s="33">
        <f t="shared" si="11"/>
        <v>-10076</v>
      </c>
      <c r="J33" s="33">
        <f t="shared" si="11"/>
        <v>-5737.6</v>
      </c>
      <c r="K33" s="33">
        <f t="shared" si="11"/>
        <v>-16310.8</v>
      </c>
      <c r="L33" s="33">
        <f t="shared" si="9"/>
        <v>-142414.8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-660367.7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76688.33</v>
      </c>
      <c r="C55" s="41">
        <f t="shared" si="16"/>
        <v>136719.38</v>
      </c>
      <c r="D55" s="41">
        <f t="shared" si="16"/>
        <v>462539.93999999994</v>
      </c>
      <c r="E55" s="41">
        <f t="shared" si="16"/>
        <v>3136.899999999907</v>
      </c>
      <c r="F55" s="41">
        <f t="shared" si="16"/>
        <v>492042.61999999994</v>
      </c>
      <c r="G55" s="41">
        <f t="shared" si="16"/>
        <v>194880.27000000002</v>
      </c>
      <c r="H55" s="41">
        <f t="shared" si="16"/>
        <v>134463.47</v>
      </c>
      <c r="I55" s="41">
        <f t="shared" si="16"/>
        <v>2374.5500000000175</v>
      </c>
      <c r="J55" s="41">
        <f t="shared" si="16"/>
        <v>146712.76</v>
      </c>
      <c r="K55" s="41">
        <f t="shared" si="16"/>
        <v>282298.34</v>
      </c>
      <c r="L55" s="42">
        <f t="shared" si="14"/>
        <v>1931856.5599999998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-21241.670000000042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-21241.670000000042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76688.33</v>
      </c>
      <c r="C61" s="41">
        <f aca="true" t="shared" si="18" ref="C61:J61">SUM(C62:C73)</f>
        <v>136719.37</v>
      </c>
      <c r="D61" s="41">
        <f t="shared" si="18"/>
        <v>462539.9413845804</v>
      </c>
      <c r="E61" s="41">
        <f t="shared" si="18"/>
        <v>3136.9170393486274</v>
      </c>
      <c r="F61" s="41">
        <f t="shared" si="18"/>
        <v>492042.6347451365</v>
      </c>
      <c r="G61" s="41">
        <f t="shared" si="18"/>
        <v>194880.2723719353</v>
      </c>
      <c r="H61" s="41">
        <f t="shared" si="18"/>
        <v>134463.4668618782</v>
      </c>
      <c r="I61" s="41">
        <f>SUM(I62:I78)</f>
        <v>2374.549506224721</v>
      </c>
      <c r="J61" s="41">
        <f t="shared" si="18"/>
        <v>146712.75972993823</v>
      </c>
      <c r="K61" s="41">
        <f>SUM(K62:K75)</f>
        <v>282298.35</v>
      </c>
      <c r="L61" s="46">
        <f>SUM(B61:K61)</f>
        <v>1931856.5916390424</v>
      </c>
      <c r="M61" s="40"/>
    </row>
    <row r="62" spans="1:13" ht="18.75" customHeight="1">
      <c r="A62" s="47" t="s">
        <v>46</v>
      </c>
      <c r="B62" s="48">
        <v>76688.33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76688.33</v>
      </c>
      <c r="M62"/>
    </row>
    <row r="63" spans="1:13" ht="18.75" customHeight="1">
      <c r="A63" s="47" t="s">
        <v>55</v>
      </c>
      <c r="B63" s="17">
        <v>0</v>
      </c>
      <c r="C63" s="48">
        <v>119492.73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119492.73</v>
      </c>
      <c r="M63"/>
    </row>
    <row r="64" spans="1:13" ht="18.75" customHeight="1">
      <c r="A64" s="47" t="s">
        <v>56</v>
      </c>
      <c r="B64" s="17">
        <v>0</v>
      </c>
      <c r="C64" s="48">
        <v>17226.64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17226.64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462539.9413845804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462539.9413845804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3136.9170393486274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3136.9170393486274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492042.6347451365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492042.6347451365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194880.2723719353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194880.2723719353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134463.4668618782</v>
      </c>
      <c r="I69" s="17">
        <v>0</v>
      </c>
      <c r="J69" s="17">
        <v>0</v>
      </c>
      <c r="K69" s="17">
        <v>0</v>
      </c>
      <c r="L69" s="46">
        <f t="shared" si="19"/>
        <v>134463.4668618782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2374.549506224721</v>
      </c>
      <c r="J70" s="17">
        <v>0</v>
      </c>
      <c r="K70" s="17">
        <v>0</v>
      </c>
      <c r="L70" s="46">
        <f t="shared" si="19"/>
        <v>2374.549506224721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146712.75972993823</v>
      </c>
      <c r="K71" s="17">
        <v>0</v>
      </c>
      <c r="L71" s="46">
        <f t="shared" si="19"/>
        <v>146712.75972993823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138608.49</v>
      </c>
      <c r="L72" s="46">
        <f t="shared" si="19"/>
        <v>138608.49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143689.86</v>
      </c>
      <c r="L73" s="46">
        <f t="shared" si="19"/>
        <v>143689.86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2023-08-03T17:07:12Z</dcterms:modified>
  <cp:category/>
  <cp:version/>
  <cp:contentType/>
  <cp:contentStatus/>
</cp:coreProperties>
</file>