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<sst xmlns="http://schemas.openxmlformats.org/spreadsheetml/2006/main" count="86" uniqueCount="85">
  <si>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</si>
  <si>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</si>
  <si>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</si>
  <si>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</si>
  <si>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</si>
  <si>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</si>
  <si>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</si>
  <si>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</si>
  <si>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</si>
  <si>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</si>
  <si>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</si>
  <si>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</si>
  <si>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</si>
  <si>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</si>
  <si>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</si>
  <si>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</si>
  <si>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</si>
  <si>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</si>
  <si>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</si>
  <si>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</si>
  <si>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</si>
  <si>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</si>
  <si>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</si>
  <si>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</si>
  <si>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</si>
  <si>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</si>
  <si>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</si>
  <si>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</si>
  <si>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</si>
  <si>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</si>
  <si>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</si>
  <si>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</si>
  <si>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</si>
  <si>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</si>
  <si>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</si>
  <si>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</si>
  <si>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</si>
  <si>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</si>
  <si>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</si>
  <si>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</si>
  <si>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</si>
  <si>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</si>
  <si>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</si>
  <si>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</si>
  <si>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</si>
  <si>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</si>
  <si>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</si>
  <si>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</si>
  <si>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</si>
  <si>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</si>
  <si>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</si>
  <si>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</si>
  <si>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</si>
  <si>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</si>
  <si>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</si>
  <si>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</si>
  <si>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</si>
  <si>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</si>
  <si>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</si>
  <si>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</si>
  <si>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</si>
  <si>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</si>
  <si>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</si>
  <si>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</si>
  <si>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</si>
  <si>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</si>
  <si>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</si>
  <si>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</si>
  <si>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</si>
  <si>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</si>
  <si>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</si>
  <si>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</si>
  <si>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</si>
  <si>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</si>
  <si>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</si>
  <si>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</si>
  <si>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</si>
  <si>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</si>
  <si>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</si>
  <si>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</si>
  <si>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</si>
  <si>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</si>
  <si>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</si>
  <si>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</si>
  <si>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29/07/23 - VENCIMENTO 04/08/23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</si>
</sst>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42621</v>
      </c>
      <c r="C7" s="10">
        <f aca="true" t="shared" si="0" ref="C7:K7">C8+C11</f>
        <v>52034</v>
      </c>
      <c r="D7" s="10">
        <f t="shared" si="0"/>
        <v>166397</v>
      </c>
      <c r="E7" s="10">
        <f t="shared" si="0"/>
        <v>138396</v>
      </c>
      <c r="F7" s="10">
        <f t="shared" si="0"/>
        <v>149681</v>
      </c>
      <c r="G7" s="10">
        <f t="shared" si="0"/>
        <v>67870</v>
      </c>
      <c r="H7" s="10">
        <f t="shared" si="0"/>
        <v>36480</v>
      </c>
      <c r="I7" s="10">
        <f t="shared" si="0"/>
        <v>66764</v>
      </c>
      <c r="J7" s="10">
        <f t="shared" si="0"/>
        <v>42255</v>
      </c>
      <c r="K7" s="10">
        <f t="shared" si="0"/>
        <v>117240</v>
      </c>
      <c r="L7" s="10">
        <f aca="true" t="shared" si="1" ref="L7:L13">SUM(B7:K7)</f>
        <v>879738</v>
      </c>
      <c r="M7" s="11"/>
    </row>
    <row r="8" spans="1:13" ht="17.25" customHeight="1">
      <c r="A8" s="12" t="s">
        <v>82</v>
      </c>
      <c r="B8" s="13">
        <f>B9+B10</f>
        <v>3279</v>
      </c>
      <c r="C8" s="13">
        <f aca="true" t="shared" si="2" ref="C8:K8">C9+C10</f>
        <v>3325</v>
      </c>
      <c r="D8" s="13">
        <f t="shared" si="2"/>
        <v>11575</v>
      </c>
      <c r="E8" s="13">
        <f t="shared" si="2"/>
        <v>8875</v>
      </c>
      <c r="F8" s="13">
        <f t="shared" si="2"/>
        <v>8290</v>
      </c>
      <c r="G8" s="13">
        <f t="shared" si="2"/>
        <v>4995</v>
      </c>
      <c r="H8" s="13">
        <f t="shared" si="2"/>
        <v>2321</v>
      </c>
      <c r="I8" s="13">
        <f t="shared" si="2"/>
        <v>3159</v>
      </c>
      <c r="J8" s="13">
        <f t="shared" si="2"/>
        <v>2458</v>
      </c>
      <c r="K8" s="13">
        <f t="shared" si="2"/>
        <v>6648</v>
      </c>
      <c r="L8" s="13">
        <f t="shared" si="1"/>
        <v>54925</v>
      </c>
      <c r="M8"/>
    </row>
    <row r="9" spans="1:13" ht="17.25" customHeight="1">
      <c r="A9" s="14" t="s">
        <v>18</v>
      </c>
      <c r="B9" s="15">
        <v>3277</v>
      </c>
      <c r="C9" s="15">
        <v>3325</v>
      </c>
      <c r="D9" s="15">
        <v>11575</v>
      </c>
      <c r="E9" s="15">
        <v>8875</v>
      </c>
      <c r="F9" s="15">
        <v>8290</v>
      </c>
      <c r="G9" s="15">
        <v>4995</v>
      </c>
      <c r="H9" s="15">
        <v>2270</v>
      </c>
      <c r="I9" s="15">
        <v>3159</v>
      </c>
      <c r="J9" s="15">
        <v>2458</v>
      </c>
      <c r="K9" s="15">
        <v>6648</v>
      </c>
      <c r="L9" s="13">
        <f t="shared" si="1"/>
        <v>54872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 t="shared" si="1"/>
        <v>53</v>
      </c>
      <c r="M10"/>
    </row>
    <row r="11" spans="1:13" ht="17.25" customHeight="1">
      <c r="A11" s="12" t="s">
        <v>71</v>
      </c>
      <c r="B11" s="15">
        <v>39342</v>
      </c>
      <c r="C11" s="15">
        <v>48709</v>
      </c>
      <c r="D11" s="15">
        <v>154822</v>
      </c>
      <c r="E11" s="15">
        <v>129521</v>
      </c>
      <c r="F11" s="15">
        <v>141391</v>
      </c>
      <c r="G11" s="15">
        <v>62875</v>
      </c>
      <c r="H11" s="15">
        <v>34159</v>
      </c>
      <c r="I11" s="15">
        <v>63605</v>
      </c>
      <c r="J11" s="15">
        <v>39797</v>
      </c>
      <c r="K11" s="15">
        <v>110592</v>
      </c>
      <c r="L11" s="13">
        <f t="shared" si="1"/>
        <v>824813</v>
      </c>
      <c r="M11" s="60"/>
    </row>
    <row r="12" spans="1:13" ht="17.25" customHeight="1">
      <c r="A12" s="14" t="s">
        <v>83</v>
      </c>
      <c r="B12" s="15">
        <v>4602</v>
      </c>
      <c r="C12" s="15">
        <v>3883</v>
      </c>
      <c r="D12" s="15">
        <v>13426</v>
      </c>
      <c r="E12" s="15">
        <v>13484</v>
      </c>
      <c r="F12" s="15">
        <v>12575</v>
      </c>
      <c r="G12" s="15">
        <v>6147</v>
      </c>
      <c r="H12" s="15">
        <v>2999</v>
      </c>
      <c r="I12" s="15">
        <v>3329</v>
      </c>
      <c r="J12" s="15">
        <v>3039</v>
      </c>
      <c r="K12" s="15">
        <v>6818</v>
      </c>
      <c r="L12" s="13">
        <f t="shared" si="1"/>
        <v>70302</v>
      </c>
      <c r="M12" s="60"/>
    </row>
    <row r="13" spans="1:13" ht="17.25" customHeight="1">
      <c r="A13" s="14" t="s">
        <v>72</v>
      </c>
      <c r="B13" s="15">
        <f>+B11-B12</f>
        <v>34740</v>
      </c>
      <c r="C13" s="15">
        <f aca="true" t="shared" si="3" ref="C13:K13">+C11-C12</f>
        <v>44826</v>
      </c>
      <c r="D13" s="15">
        <f t="shared" si="3"/>
        <v>141396</v>
      </c>
      <c r="E13" s="15">
        <f t="shared" si="3"/>
        <v>116037</v>
      </c>
      <c r="F13" s="15">
        <f t="shared" si="3"/>
        <v>128816</v>
      </c>
      <c r="G13" s="15">
        <f t="shared" si="3"/>
        <v>56728</v>
      </c>
      <c r="H13" s="15">
        <f t="shared" si="3"/>
        <v>31160</v>
      </c>
      <c r="I13" s="15">
        <f t="shared" si="3"/>
        <v>60276</v>
      </c>
      <c r="J13" s="15">
        <f t="shared" si="3"/>
        <v>36758</v>
      </c>
      <c r="K13" s="15">
        <f t="shared" si="3"/>
        <v>103774</v>
      </c>
      <c r="L13" s="13">
        <f t="shared" si="1"/>
        <v>754511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1.276185404567963</v>
      </c>
      <c r="C18" s="22">
        <v>1.19176108877268</v>
      </c>
      <c r="D18" s="22">
        <v>1.092593200461203</v>
      </c>
      <c r="E18" s="22">
        <v>1.099197805585297</v>
      </c>
      <c r="F18" s="22">
        <v>1.233722363320986</v>
      </c>
      <c r="G18" s="22">
        <v>1.159307213439036</v>
      </c>
      <c r="H18" s="22">
        <v>1.08304332255196</v>
      </c>
      <c r="I18" s="22">
        <v>1.112599632810798</v>
      </c>
      <c r="J18" s="22">
        <v>1.346381265275993</v>
      </c>
      <c r="K18" s="22">
        <v>1.078758183221588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395024.1699999999</v>
      </c>
      <c r="C20" s="25">
        <f aca="true" t="shared" si="4" ref="C20:K20">SUM(C21:C28)</f>
        <v>262794.99</v>
      </c>
      <c r="D20" s="25">
        <f t="shared" si="4"/>
        <v>928911.63</v>
      </c>
      <c r="E20" s="25">
        <f t="shared" si="4"/>
        <v>779326.98</v>
      </c>
      <c r="F20" s="25">
        <f t="shared" si="4"/>
        <v>839750.8200000001</v>
      </c>
      <c r="G20" s="25">
        <f t="shared" si="4"/>
        <v>393986.68999999994</v>
      </c>
      <c r="H20" s="25">
        <f t="shared" si="4"/>
        <v>219121.84</v>
      </c>
      <c r="I20" s="25">
        <f t="shared" si="4"/>
        <v>334260.86999999994</v>
      </c>
      <c r="J20" s="25">
        <f t="shared" si="4"/>
        <v>279896.67999999993</v>
      </c>
      <c r="K20" s="25">
        <f t="shared" si="4"/>
        <v>505095.42</v>
      </c>
      <c r="L20" s="25">
        <f>SUM(B20:K20)</f>
        <v>4938170.09</v>
      </c>
      <c r="M20"/>
    </row>
    <row r="21" spans="1:13" ht="17.25" customHeight="1">
      <c r="A21" s="26" t="s">
        <v>22</v>
      </c>
      <c r="B21" s="56">
        <f>ROUND((B15+B16)*B7,2)</f>
        <v>306244.67</v>
      </c>
      <c r="C21" s="56">
        <f aca="true" t="shared" si="5" ref="C21:K21">ROUND((C15+C16)*C7,2)</f>
        <v>210664.85</v>
      </c>
      <c r="D21" s="56">
        <f t="shared" si="5"/>
        <v>801783.94</v>
      </c>
      <c r="E21" s="56">
        <f t="shared" si="5"/>
        <v>675497.04</v>
      </c>
      <c r="F21" s="56">
        <f t="shared" si="5"/>
        <v>645514.28</v>
      </c>
      <c r="G21" s="56">
        <f t="shared" si="5"/>
        <v>321839.54</v>
      </c>
      <c r="H21" s="56">
        <f t="shared" si="5"/>
        <v>190549.63</v>
      </c>
      <c r="I21" s="56">
        <f t="shared" si="5"/>
        <v>289134.85</v>
      </c>
      <c r="J21" s="56">
        <f t="shared" si="5"/>
        <v>197081.55</v>
      </c>
      <c r="K21" s="56">
        <f t="shared" si="5"/>
        <v>446531.99</v>
      </c>
      <c r="L21" s="33">
        <f aca="true" t="shared" si="6" ref="L21:L28">SUM(B21:K21)</f>
        <v>4084842.34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84580.31</v>
      </c>
      <c r="C22" s="33">
        <f t="shared" si="7"/>
        <v>40397.32</v>
      </c>
      <c r="D22" s="33">
        <f t="shared" si="7"/>
        <v>74239.74</v>
      </c>
      <c r="E22" s="33">
        <f t="shared" si="7"/>
        <v>67007.82</v>
      </c>
      <c r="F22" s="33">
        <f t="shared" si="7"/>
        <v>150871.12</v>
      </c>
      <c r="G22" s="33">
        <f t="shared" si="7"/>
        <v>51271.36</v>
      </c>
      <c r="H22" s="33">
        <f t="shared" si="7"/>
        <v>15823.87</v>
      </c>
      <c r="I22" s="33">
        <f t="shared" si="7"/>
        <v>32556.48</v>
      </c>
      <c r="J22" s="33">
        <f t="shared" si="7"/>
        <v>68265.36</v>
      </c>
      <c r="K22" s="33">
        <f t="shared" si="7"/>
        <v>35168.05</v>
      </c>
      <c r="L22" s="33">
        <f t="shared" si="6"/>
        <v>620181.43</v>
      </c>
      <c r="M22"/>
    </row>
    <row r="23" spans="1:13" ht="17.25" customHeight="1">
      <c r="A23" s="27" t="s">
        <v>24</v>
      </c>
      <c r="B23" s="33">
        <v>1460.16</v>
      </c>
      <c r="C23" s="33">
        <v>9291.94</v>
      </c>
      <c r="D23" s="33">
        <v>46996.11</v>
      </c>
      <c r="E23" s="33">
        <v>31404.61</v>
      </c>
      <c r="F23" s="33">
        <v>37788.53</v>
      </c>
      <c r="G23" s="33">
        <v>19808.34</v>
      </c>
      <c r="H23" s="33">
        <v>10395.94</v>
      </c>
      <c r="I23" s="33">
        <v>9973.37</v>
      </c>
      <c r="J23" s="33">
        <v>10221.13</v>
      </c>
      <c r="K23" s="33">
        <v>18583.87</v>
      </c>
      <c r="L23" s="33">
        <f t="shared" si="6"/>
        <v>195924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554.91</v>
      </c>
      <c r="C26" s="33">
        <v>369.94</v>
      </c>
      <c r="D26" s="33">
        <v>1302.61</v>
      </c>
      <c r="E26" s="33">
        <v>1094.19</v>
      </c>
      <c r="F26" s="33">
        <v>1177.55</v>
      </c>
      <c r="G26" s="33">
        <v>552.3</v>
      </c>
      <c r="H26" s="33">
        <v>307.41</v>
      </c>
      <c r="I26" s="33">
        <v>468.94</v>
      </c>
      <c r="J26" s="33">
        <v>393.39</v>
      </c>
      <c r="K26" s="33">
        <v>708.62</v>
      </c>
      <c r="L26" s="33">
        <f t="shared" si="6"/>
        <v>6929.86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-116667.85</v>
      </c>
      <c r="C31" s="33">
        <f t="shared" si="8"/>
        <v>-14630</v>
      </c>
      <c r="D31" s="33">
        <f t="shared" si="8"/>
        <v>-50930</v>
      </c>
      <c r="E31" s="33">
        <f t="shared" si="8"/>
        <v>-800568.65</v>
      </c>
      <c r="F31" s="33">
        <f t="shared" si="8"/>
        <v>-36476</v>
      </c>
      <c r="G31" s="33">
        <f t="shared" si="8"/>
        <v>-21978</v>
      </c>
      <c r="H31" s="33">
        <f t="shared" si="8"/>
        <v>-9988</v>
      </c>
      <c r="I31" s="33">
        <f t="shared" si="8"/>
        <v>-328899.6</v>
      </c>
      <c r="J31" s="33">
        <f t="shared" si="8"/>
        <v>-10815.2</v>
      </c>
      <c r="K31" s="33">
        <f t="shared" si="8"/>
        <v>-29251.2</v>
      </c>
      <c r="L31" s="33">
        <f aca="true" t="shared" si="9" ref="L31:L38">SUM(B31:K31)</f>
        <v>-1420204.5</v>
      </c>
      <c r="M31"/>
    </row>
    <row r="32" spans="1:13" ht="18.75" customHeight="1">
      <c r="A32" s="27" t="s">
        <v>28</v>
      </c>
      <c r="B32" s="33">
        <f>B33+B34+B35+B36</f>
        <v>-14418.8</v>
      </c>
      <c r="C32" s="33">
        <f aca="true" t="shared" si="10" ref="C32:K32">C33+C34+C35+C36</f>
        <v>-14630</v>
      </c>
      <c r="D32" s="33">
        <f t="shared" si="10"/>
        <v>-50930</v>
      </c>
      <c r="E32" s="33">
        <f t="shared" si="10"/>
        <v>-39050</v>
      </c>
      <c r="F32" s="33">
        <f t="shared" si="10"/>
        <v>-36476</v>
      </c>
      <c r="G32" s="33">
        <f t="shared" si="10"/>
        <v>-21978</v>
      </c>
      <c r="H32" s="33">
        <f t="shared" si="10"/>
        <v>-9988</v>
      </c>
      <c r="I32" s="33">
        <f t="shared" si="10"/>
        <v>-13899.6</v>
      </c>
      <c r="J32" s="33">
        <f t="shared" si="10"/>
        <v>-10815.2</v>
      </c>
      <c r="K32" s="33">
        <f t="shared" si="10"/>
        <v>-29251.2</v>
      </c>
      <c r="L32" s="33">
        <f t="shared" si="9"/>
        <v>-241436.80000000002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-14418.8</v>
      </c>
      <c r="C33" s="33">
        <f t="shared" si="11"/>
        <v>-14630</v>
      </c>
      <c r="D33" s="33">
        <f t="shared" si="11"/>
        <v>-50930</v>
      </c>
      <c r="E33" s="33">
        <f t="shared" si="11"/>
        <v>-39050</v>
      </c>
      <c r="F33" s="33">
        <f t="shared" si="11"/>
        <v>-36476</v>
      </c>
      <c r="G33" s="33">
        <f t="shared" si="11"/>
        <v>-21978</v>
      </c>
      <c r="H33" s="33">
        <f t="shared" si="11"/>
        <v>-9988</v>
      </c>
      <c r="I33" s="33">
        <f t="shared" si="11"/>
        <v>-13899.6</v>
      </c>
      <c r="J33" s="33">
        <f t="shared" si="11"/>
        <v>-10815.2</v>
      </c>
      <c r="K33" s="33">
        <f t="shared" si="11"/>
        <v>-29251.2</v>
      </c>
      <c r="L33" s="33">
        <f t="shared" si="9"/>
        <v>-241436.80000000002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-1178767.7000000002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278356.31999999995</v>
      </c>
      <c r="C55" s="41">
        <f t="shared" si="16"/>
        <v>248164.99</v>
      </c>
      <c r="D55" s="41">
        <f t="shared" si="16"/>
        <v>877981.63</v>
      </c>
      <c r="E55" s="41">
        <f t="shared" si="16"/>
        <v>0</v>
      </c>
      <c r="F55" s="41">
        <f t="shared" si="16"/>
        <v>803274.8200000001</v>
      </c>
      <c r="G55" s="41">
        <f t="shared" si="16"/>
        <v>372008.68999999994</v>
      </c>
      <c r="H55" s="41">
        <f t="shared" si="16"/>
        <v>209133.84</v>
      </c>
      <c r="I55" s="41">
        <f t="shared" si="16"/>
        <v>5361.26999999996</v>
      </c>
      <c r="J55" s="41">
        <f t="shared" si="16"/>
        <v>269081.4799999999</v>
      </c>
      <c r="K55" s="41">
        <f t="shared" si="16"/>
        <v>475844.22</v>
      </c>
      <c r="L55" s="42">
        <f t="shared" si="14"/>
        <v>3539207.26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-21241.670000000042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-21241.670000000042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278356.32</v>
      </c>
      <c r="C61" s="41">
        <f aca="true" t="shared" si="18" ref="C61:J61">SUM(C62:C73)</f>
        <v>248164.98</v>
      </c>
      <c r="D61" s="41">
        <f t="shared" si="18"/>
        <v>877981.6452510132</v>
      </c>
      <c r="E61" s="41">
        <f t="shared" si="18"/>
        <v>0</v>
      </c>
      <c r="F61" s="41">
        <f t="shared" si="18"/>
        <v>803274.824367935</v>
      </c>
      <c r="G61" s="41">
        <f t="shared" si="18"/>
        <v>372008.695026883</v>
      </c>
      <c r="H61" s="41">
        <f t="shared" si="18"/>
        <v>209133.84322508652</v>
      </c>
      <c r="I61" s="41">
        <f>SUM(I62:I78)</f>
        <v>5361.264735705801</v>
      </c>
      <c r="J61" s="41">
        <f t="shared" si="18"/>
        <v>269081.4581907973</v>
      </c>
      <c r="K61" s="41">
        <f>SUM(K62:K75)</f>
        <v>475844.22</v>
      </c>
      <c r="L61" s="46">
        <f>SUM(B61:K61)</f>
        <v>3539207.2507974207</v>
      </c>
      <c r="M61" s="40"/>
    </row>
    <row r="62" spans="1:13" ht="18.75" customHeight="1">
      <c r="A62" s="47" t="s">
        <v>46</v>
      </c>
      <c r="B62" s="48">
        <v>278356.32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278356.32</v>
      </c>
      <c r="M62"/>
    </row>
    <row r="63" spans="1:13" ht="18.75" customHeight="1">
      <c r="A63" s="47" t="s">
        <v>55</v>
      </c>
      <c r="B63" s="17">
        <v>0</v>
      </c>
      <c r="C63" s="48">
        <v>216871.38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216871.38</v>
      </c>
      <c r="M63"/>
    </row>
    <row r="64" spans="1:13" ht="18.75" customHeight="1">
      <c r="A64" s="47" t="s">
        <v>56</v>
      </c>
      <c r="B64" s="17">
        <v>0</v>
      </c>
      <c r="C64" s="48">
        <v>31293.6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31293.6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877981.6452510132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877981.6452510132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803274.824367935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803274.824367935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372008.695026883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372008.695026883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209133.84322508652</v>
      </c>
      <c r="I69" s="17">
        <v>0</v>
      </c>
      <c r="J69" s="17">
        <v>0</v>
      </c>
      <c r="K69" s="17">
        <v>0</v>
      </c>
      <c r="L69" s="46">
        <f t="shared" si="19"/>
        <v>209133.84322508652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5361.264735705801</v>
      </c>
      <c r="J70" s="17">
        <v>0</v>
      </c>
      <c r="K70" s="17">
        <v>0</v>
      </c>
      <c r="L70" s="46">
        <f t="shared" si="19"/>
        <v>5361.264735705801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269081.4581907973</v>
      </c>
      <c r="K71" s="17">
        <v>0</v>
      </c>
      <c r="L71" s="46">
        <f t="shared" si="19"/>
        <v>269081.4581907973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257288.97</v>
      </c>
      <c r="L72" s="46">
        <f t="shared" si="19"/>
        <v>257288.97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218555.25</v>
      </c>
      <c r="L73" s="46">
        <f t="shared" si="19"/>
        <v>218555.25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2023-08-03T17:04:55Z</dcterms:modified>
  <cp:category/>
  <cp:version/>
  <cp:contentType/>
  <cp:contentStatus/>
</cp:coreProperties>
</file>