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<sst xmlns="http://schemas.openxmlformats.org/spreadsheetml/2006/main" count="86" uniqueCount="85">
  <si>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</si>
  <si>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</si>
  <si>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</si>
  <si>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</si>
  <si>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</si>
  <si>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</si>
  <si>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</si>
  <si>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</si>
  <si>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</si>
  <si>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</si>
  <si>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</si>
  <si>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</si>
  <si>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</si>
  <si>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</si>
  <si>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</si>
  <si>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</si>
  <si>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</si>
  <si>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</si>
  <si>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</si>
  <si>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</si>
  <si>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</si>
  <si>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</si>
  <si>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</si>
  <si>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</si>
  <si>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</si>
  <si>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</si>
  <si>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</si>
  <si>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</si>
  <si>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</si>
  <si>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</si>
  <si>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</si>
  <si>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</si>
  <si>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</si>
  <si>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</si>
  <si>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</si>
  <si>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</si>
  <si>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</si>
  <si>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</si>
  <si>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</si>
  <si>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</si>
  <si>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</si>
  <si>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</si>
  <si>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</si>
  <si>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</si>
  <si>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</si>
  <si>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</si>
  <si>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</si>
  <si>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</si>
  <si>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</si>
  <si>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</si>
  <si>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</si>
  <si>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</si>
  <si>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</si>
  <si>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</si>
  <si>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</si>
  <si>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</si>
  <si>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</si>
  <si>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</si>
  <si>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</si>
  <si>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</si>
  <si>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</si>
  <si>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</si>
  <si>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</si>
  <si>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</si>
  <si>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</si>
  <si>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</si>
  <si>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</si>
  <si>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</si>
  <si>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</si>
  <si>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</si>
  <si>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</si>
  <si>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</si>
  <si>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</si>
  <si>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</si>
  <si>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</si>
  <si>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</si>
  <si>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</si>
  <si>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</si>
  <si>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</si>
  <si>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</si>
  <si>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</si>
  <si>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</si>
  <si>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</si>
  <si>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</si>
  <si>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27/07/23 - VENCIMENTO 03/08/23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</si>
</sst>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79978</v>
      </c>
      <c r="C7" s="10">
        <f aca="true" t="shared" si="0" ref="C7:K7">C8+C11</f>
        <v>102529</v>
      </c>
      <c r="D7" s="10">
        <f t="shared" si="0"/>
        <v>299563</v>
      </c>
      <c r="E7" s="10">
        <f t="shared" si="0"/>
        <v>240288</v>
      </c>
      <c r="F7" s="10">
        <f t="shared" si="0"/>
        <v>251469</v>
      </c>
      <c r="G7" s="10">
        <f t="shared" si="0"/>
        <v>142453</v>
      </c>
      <c r="H7" s="10">
        <f t="shared" si="0"/>
        <v>81699</v>
      </c>
      <c r="I7" s="10">
        <f t="shared" si="0"/>
        <v>115923</v>
      </c>
      <c r="J7" s="10">
        <f t="shared" si="0"/>
        <v>114106</v>
      </c>
      <c r="K7" s="10">
        <f t="shared" si="0"/>
        <v>210687</v>
      </c>
      <c r="L7" s="10">
        <f aca="true" t="shared" si="1" ref="L7:L13">SUM(B7:K7)</f>
        <v>1638695</v>
      </c>
      <c r="M7" s="11"/>
    </row>
    <row r="8" spans="1:13" ht="17.25" customHeight="1">
      <c r="A8" s="12" t="s">
        <v>82</v>
      </c>
      <c r="B8" s="13">
        <f>B9+B10</f>
        <v>4672</v>
      </c>
      <c r="C8" s="13">
        <f aca="true" t="shared" si="2" ref="C8:K8">C9+C10</f>
        <v>4902</v>
      </c>
      <c r="D8" s="13">
        <f t="shared" si="2"/>
        <v>15567</v>
      </c>
      <c r="E8" s="13">
        <f t="shared" si="2"/>
        <v>10905</v>
      </c>
      <c r="F8" s="13">
        <f t="shared" si="2"/>
        <v>10021</v>
      </c>
      <c r="G8" s="13">
        <f t="shared" si="2"/>
        <v>8197</v>
      </c>
      <c r="H8" s="13">
        <f t="shared" si="2"/>
        <v>4080</v>
      </c>
      <c r="I8" s="13">
        <f t="shared" si="2"/>
        <v>4506</v>
      </c>
      <c r="J8" s="13">
        <f t="shared" si="2"/>
        <v>6052</v>
      </c>
      <c r="K8" s="13">
        <f t="shared" si="2"/>
        <v>9845</v>
      </c>
      <c r="L8" s="13">
        <f t="shared" si="1"/>
        <v>78747</v>
      </c>
      <c r="M8"/>
    </row>
    <row r="9" spans="1:13" ht="17.25" customHeight="1">
      <c r="A9" s="14" t="s">
        <v>18</v>
      </c>
      <c r="B9" s="15">
        <v>4669</v>
      </c>
      <c r="C9" s="15">
        <v>4902</v>
      </c>
      <c r="D9" s="15">
        <v>15567</v>
      </c>
      <c r="E9" s="15">
        <v>10905</v>
      </c>
      <c r="F9" s="15">
        <v>10021</v>
      </c>
      <c r="G9" s="15">
        <v>8197</v>
      </c>
      <c r="H9" s="15">
        <v>3997</v>
      </c>
      <c r="I9" s="15">
        <v>4506</v>
      </c>
      <c r="J9" s="15">
        <v>6052</v>
      </c>
      <c r="K9" s="15">
        <v>9845</v>
      </c>
      <c r="L9" s="13">
        <f t="shared" si="1"/>
        <v>78661</v>
      </c>
      <c r="M9"/>
    </row>
    <row r="10" spans="1:13" ht="17.25" customHeight="1">
      <c r="A10" s="14" t="s">
        <v>19</v>
      </c>
      <c r="B10" s="15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83</v>
      </c>
      <c r="I10" s="15">
        <v>0</v>
      </c>
      <c r="J10" s="15">
        <v>0</v>
      </c>
      <c r="K10" s="15">
        <v>0</v>
      </c>
      <c r="L10" s="13">
        <f t="shared" si="1"/>
        <v>86</v>
      </c>
      <c r="M10"/>
    </row>
    <row r="11" spans="1:13" ht="17.25" customHeight="1">
      <c r="A11" s="12" t="s">
        <v>71</v>
      </c>
      <c r="B11" s="15">
        <v>75306</v>
      </c>
      <c r="C11" s="15">
        <v>97627</v>
      </c>
      <c r="D11" s="15">
        <v>283996</v>
      </c>
      <c r="E11" s="15">
        <v>229383</v>
      </c>
      <c r="F11" s="15">
        <v>241448</v>
      </c>
      <c r="G11" s="15">
        <v>134256</v>
      </c>
      <c r="H11" s="15">
        <v>77619</v>
      </c>
      <c r="I11" s="15">
        <v>111417</v>
      </c>
      <c r="J11" s="15">
        <v>108054</v>
      </c>
      <c r="K11" s="15">
        <v>200842</v>
      </c>
      <c r="L11" s="13">
        <f t="shared" si="1"/>
        <v>1559948</v>
      </c>
      <c r="M11" s="60"/>
    </row>
    <row r="12" spans="1:13" ht="17.25" customHeight="1">
      <c r="A12" s="14" t="s">
        <v>83</v>
      </c>
      <c r="B12" s="15">
        <v>8639</v>
      </c>
      <c r="C12" s="15">
        <v>7133</v>
      </c>
      <c r="D12" s="15">
        <v>24637</v>
      </c>
      <c r="E12" s="15">
        <v>22121</v>
      </c>
      <c r="F12" s="15">
        <v>19485</v>
      </c>
      <c r="G12" s="15">
        <v>12270</v>
      </c>
      <c r="H12" s="15">
        <v>6838</v>
      </c>
      <c r="I12" s="15">
        <v>6169</v>
      </c>
      <c r="J12" s="15">
        <v>7658</v>
      </c>
      <c r="K12" s="15">
        <v>12698</v>
      </c>
      <c r="L12" s="13">
        <f t="shared" si="1"/>
        <v>127648</v>
      </c>
      <c r="M12" s="60"/>
    </row>
    <row r="13" spans="1:13" ht="17.25" customHeight="1">
      <c r="A13" s="14" t="s">
        <v>72</v>
      </c>
      <c r="B13" s="15">
        <f>+B11-B12</f>
        <v>66667</v>
      </c>
      <c r="C13" s="15">
        <f aca="true" t="shared" si="3" ref="C13:K13">+C11-C12</f>
        <v>90494</v>
      </c>
      <c r="D13" s="15">
        <f t="shared" si="3"/>
        <v>259359</v>
      </c>
      <c r="E13" s="15">
        <f t="shared" si="3"/>
        <v>207262</v>
      </c>
      <c r="F13" s="15">
        <f t="shared" si="3"/>
        <v>221963</v>
      </c>
      <c r="G13" s="15">
        <f t="shared" si="3"/>
        <v>121986</v>
      </c>
      <c r="H13" s="15">
        <f t="shared" si="3"/>
        <v>70781</v>
      </c>
      <c r="I13" s="15">
        <f t="shared" si="3"/>
        <v>105248</v>
      </c>
      <c r="J13" s="15">
        <f t="shared" si="3"/>
        <v>100396</v>
      </c>
      <c r="K13" s="15">
        <f t="shared" si="3"/>
        <v>188144</v>
      </c>
      <c r="L13" s="13">
        <f t="shared" si="1"/>
        <v>1432300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73</v>
      </c>
      <c r="B16" s="20">
        <v>-0.0965</v>
      </c>
      <c r="C16" s="20">
        <v>-0.055</v>
      </c>
      <c r="D16" s="20">
        <v>-0.0655</v>
      </c>
      <c r="E16" s="20">
        <v>-0.0663</v>
      </c>
      <c r="F16" s="20">
        <v>-0.0586</v>
      </c>
      <c r="G16" s="20">
        <v>-0.0644</v>
      </c>
      <c r="H16" s="20">
        <v>-0.071</v>
      </c>
      <c r="I16" s="20">
        <v>-0.0589</v>
      </c>
      <c r="J16" s="20">
        <v>-0.0634</v>
      </c>
      <c r="K16" s="20">
        <v>-0.0518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1.261300387546901</v>
      </c>
      <c r="C18" s="22">
        <v>1.157888628072452</v>
      </c>
      <c r="D18" s="22">
        <v>1.07135113071353</v>
      </c>
      <c r="E18" s="22">
        <v>1.09023710374447</v>
      </c>
      <c r="F18" s="22">
        <v>1.182559682972623</v>
      </c>
      <c r="G18" s="22">
        <v>1.144362373963946</v>
      </c>
      <c r="H18" s="22">
        <v>1.043072281061622</v>
      </c>
      <c r="I18" s="22">
        <v>1.106689491133054</v>
      </c>
      <c r="J18" s="22">
        <v>1.268873690925557</v>
      </c>
      <c r="K18" s="22">
        <v>1.065311610962792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730622.6100000002</v>
      </c>
      <c r="C20" s="25">
        <f aca="true" t="shared" si="4" ref="C20:K20">SUM(C21:C28)</f>
        <v>498718.04999999993</v>
      </c>
      <c r="D20" s="25">
        <f t="shared" si="4"/>
        <v>1623523.6800000004</v>
      </c>
      <c r="E20" s="25">
        <f t="shared" si="4"/>
        <v>1324321.16</v>
      </c>
      <c r="F20" s="25">
        <f t="shared" si="4"/>
        <v>1347571.5</v>
      </c>
      <c r="G20" s="25">
        <f t="shared" si="4"/>
        <v>808194.9600000001</v>
      </c>
      <c r="H20" s="25">
        <f t="shared" si="4"/>
        <v>467844.91000000003</v>
      </c>
      <c r="I20" s="25">
        <f t="shared" si="4"/>
        <v>573279.7000000001</v>
      </c>
      <c r="J20" s="25">
        <f t="shared" si="4"/>
        <v>702855.7000000001</v>
      </c>
      <c r="K20" s="25">
        <f t="shared" si="4"/>
        <v>887262.9099999999</v>
      </c>
      <c r="L20" s="25">
        <f>SUM(B20:K20)</f>
        <v>8964195.180000002</v>
      </c>
      <c r="M20"/>
    </row>
    <row r="21" spans="1:13" ht="17.25" customHeight="1">
      <c r="A21" s="26" t="s">
        <v>22</v>
      </c>
      <c r="B21" s="56">
        <f>ROUND((B15+B16)*B7,2)</f>
        <v>574665.92</v>
      </c>
      <c r="C21" s="56">
        <f aca="true" t="shared" si="5" ref="C21:K21">ROUND((C15+C16)*C7,2)</f>
        <v>415098.91</v>
      </c>
      <c r="D21" s="56">
        <f t="shared" si="5"/>
        <v>1443444.32</v>
      </c>
      <c r="E21" s="56">
        <f t="shared" si="5"/>
        <v>1172821.7</v>
      </c>
      <c r="F21" s="56">
        <f t="shared" si="5"/>
        <v>1084485.21</v>
      </c>
      <c r="G21" s="56">
        <f t="shared" si="5"/>
        <v>675512.13</v>
      </c>
      <c r="H21" s="56">
        <f t="shared" si="5"/>
        <v>426746.56</v>
      </c>
      <c r="I21" s="56">
        <f t="shared" si="5"/>
        <v>502027.74</v>
      </c>
      <c r="J21" s="56">
        <f t="shared" si="5"/>
        <v>532201.79</v>
      </c>
      <c r="K21" s="56">
        <f t="shared" si="5"/>
        <v>802443.58</v>
      </c>
      <c r="L21" s="33">
        <f aca="true" t="shared" si="6" ref="L21:L28">SUM(B21:K21)</f>
        <v>7629447.86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150160.43</v>
      </c>
      <c r="C22" s="33">
        <f t="shared" si="7"/>
        <v>65539.4</v>
      </c>
      <c r="D22" s="33">
        <f t="shared" si="7"/>
        <v>102991.38</v>
      </c>
      <c r="E22" s="33">
        <f t="shared" si="7"/>
        <v>105832.03</v>
      </c>
      <c r="F22" s="33">
        <f t="shared" si="7"/>
        <v>197983.28</v>
      </c>
      <c r="G22" s="33">
        <f t="shared" si="7"/>
        <v>97518.53</v>
      </c>
      <c r="H22" s="33">
        <f t="shared" si="7"/>
        <v>18380.95</v>
      </c>
      <c r="I22" s="33">
        <f t="shared" si="7"/>
        <v>53561.08</v>
      </c>
      <c r="J22" s="33">
        <f t="shared" si="7"/>
        <v>143095.06</v>
      </c>
      <c r="K22" s="33">
        <f t="shared" si="7"/>
        <v>52408.88</v>
      </c>
      <c r="L22" s="33">
        <f t="shared" si="6"/>
        <v>987471.0199999999</v>
      </c>
      <c r="M22"/>
    </row>
    <row r="23" spans="1:13" ht="17.25" customHeight="1">
      <c r="A23" s="27" t="s">
        <v>24</v>
      </c>
      <c r="B23" s="33">
        <v>3007.73</v>
      </c>
      <c r="C23" s="33">
        <v>15597.18</v>
      </c>
      <c r="D23" s="33">
        <v>71157.07</v>
      </c>
      <c r="E23" s="33">
        <v>40249.92</v>
      </c>
      <c r="F23" s="33">
        <v>59591.25</v>
      </c>
      <c r="G23" s="33">
        <v>33982.22</v>
      </c>
      <c r="H23" s="33">
        <v>20286.84</v>
      </c>
      <c r="I23" s="33">
        <v>15089.5</v>
      </c>
      <c r="J23" s="33">
        <v>23042.64</v>
      </c>
      <c r="K23" s="33">
        <v>27575.5</v>
      </c>
      <c r="L23" s="33">
        <f t="shared" si="6"/>
        <v>309579.85000000003</v>
      </c>
      <c r="M23"/>
    </row>
    <row r="24" spans="1:13" ht="17.25" customHeight="1">
      <c r="A24" s="27" t="s">
        <v>25</v>
      </c>
      <c r="B24" s="33">
        <v>1729.43</v>
      </c>
      <c r="C24" s="29">
        <v>1729.43</v>
      </c>
      <c r="D24" s="29">
        <v>3458.86</v>
      </c>
      <c r="E24" s="29">
        <v>3458.86</v>
      </c>
      <c r="F24" s="33">
        <v>3458.86</v>
      </c>
      <c r="G24" s="29">
        <v>0</v>
      </c>
      <c r="H24" s="33">
        <v>1729.43</v>
      </c>
      <c r="I24" s="29">
        <v>1729.43</v>
      </c>
      <c r="J24" s="29">
        <v>3458.86</v>
      </c>
      <c r="K24" s="29">
        <v>3458.86</v>
      </c>
      <c r="L24" s="33">
        <f t="shared" si="6"/>
        <v>24212.02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604.41</v>
      </c>
      <c r="C26" s="33">
        <v>411.62</v>
      </c>
      <c r="D26" s="33">
        <v>1341.68</v>
      </c>
      <c r="E26" s="33">
        <v>1094.19</v>
      </c>
      <c r="F26" s="33">
        <v>1112.42</v>
      </c>
      <c r="G26" s="33">
        <v>666.93</v>
      </c>
      <c r="H26" s="33">
        <v>385.57</v>
      </c>
      <c r="I26" s="33">
        <v>474.15</v>
      </c>
      <c r="J26" s="33">
        <v>580.96</v>
      </c>
      <c r="K26" s="33">
        <v>732.06</v>
      </c>
      <c r="L26" s="33">
        <f t="shared" si="6"/>
        <v>7403.99</v>
      </c>
      <c r="M26" s="60"/>
    </row>
    <row r="27" spans="1:13" ht="17.25" customHeight="1">
      <c r="A27" s="27" t="s">
        <v>75</v>
      </c>
      <c r="B27" s="33">
        <v>314.15</v>
      </c>
      <c r="C27" s="33">
        <v>237.48</v>
      </c>
      <c r="D27" s="33">
        <v>770.81</v>
      </c>
      <c r="E27" s="33">
        <v>589.47</v>
      </c>
      <c r="F27" s="33">
        <v>642.98</v>
      </c>
      <c r="G27" s="33">
        <v>358.79</v>
      </c>
      <c r="H27" s="33">
        <v>215.18</v>
      </c>
      <c r="I27" s="33">
        <v>271.26</v>
      </c>
      <c r="J27" s="33">
        <v>326.73</v>
      </c>
      <c r="K27" s="33">
        <v>440.83</v>
      </c>
      <c r="L27" s="33">
        <f t="shared" si="6"/>
        <v>4167.68</v>
      </c>
      <c r="M27" s="60"/>
    </row>
    <row r="28" spans="1:13" ht="17.25" customHeight="1">
      <c r="A28" s="27" t="s">
        <v>76</v>
      </c>
      <c r="B28" s="33">
        <v>140.54</v>
      </c>
      <c r="C28" s="33">
        <v>104.03</v>
      </c>
      <c r="D28" s="33">
        <v>359.56</v>
      </c>
      <c r="E28" s="33">
        <v>274.99</v>
      </c>
      <c r="F28" s="33">
        <v>297.5</v>
      </c>
      <c r="G28" s="33">
        <v>156.36</v>
      </c>
      <c r="H28" s="33">
        <v>100.38</v>
      </c>
      <c r="I28" s="33">
        <v>126.54</v>
      </c>
      <c r="J28" s="33">
        <v>149.66</v>
      </c>
      <c r="K28" s="33">
        <v>203.2</v>
      </c>
      <c r="L28" s="33">
        <f t="shared" si="6"/>
        <v>1912.7600000000002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-122792.65</v>
      </c>
      <c r="C31" s="33">
        <f t="shared" si="8"/>
        <v>-21568.8</v>
      </c>
      <c r="D31" s="33">
        <f t="shared" si="8"/>
        <v>-68494.8</v>
      </c>
      <c r="E31" s="33">
        <f t="shared" si="8"/>
        <v>-53500.64999999991</v>
      </c>
      <c r="F31" s="33">
        <f t="shared" si="8"/>
        <v>-44092.4</v>
      </c>
      <c r="G31" s="33">
        <f t="shared" si="8"/>
        <v>-36066.8</v>
      </c>
      <c r="H31" s="33">
        <f t="shared" si="8"/>
        <v>-17586.8</v>
      </c>
      <c r="I31" s="33">
        <f t="shared" si="8"/>
        <v>-31792.78</v>
      </c>
      <c r="J31" s="33">
        <f t="shared" si="8"/>
        <v>-26628.8</v>
      </c>
      <c r="K31" s="33">
        <f t="shared" si="8"/>
        <v>-43318</v>
      </c>
      <c r="L31" s="33">
        <f aca="true" t="shared" si="9" ref="L31:L38">SUM(B31:K31)</f>
        <v>-465842.4799999999</v>
      </c>
      <c r="M31"/>
    </row>
    <row r="32" spans="1:13" ht="18.75" customHeight="1">
      <c r="A32" s="27" t="s">
        <v>28</v>
      </c>
      <c r="B32" s="33">
        <f>B33+B34+B35+B36</f>
        <v>-20543.6</v>
      </c>
      <c r="C32" s="33">
        <f aca="true" t="shared" si="10" ref="C32:K32">C33+C34+C35+C36</f>
        <v>-21568.8</v>
      </c>
      <c r="D32" s="33">
        <f t="shared" si="10"/>
        <v>-68494.8</v>
      </c>
      <c r="E32" s="33">
        <f t="shared" si="10"/>
        <v>-47982</v>
      </c>
      <c r="F32" s="33">
        <f t="shared" si="10"/>
        <v>-44092.4</v>
      </c>
      <c r="G32" s="33">
        <f t="shared" si="10"/>
        <v>-36066.8</v>
      </c>
      <c r="H32" s="33">
        <f t="shared" si="10"/>
        <v>-17586.8</v>
      </c>
      <c r="I32" s="33">
        <f t="shared" si="10"/>
        <v>-31792.78</v>
      </c>
      <c r="J32" s="33">
        <f t="shared" si="10"/>
        <v>-26628.8</v>
      </c>
      <c r="K32" s="33">
        <f t="shared" si="10"/>
        <v>-43318</v>
      </c>
      <c r="L32" s="33">
        <f t="shared" si="9"/>
        <v>-358074.77999999997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-20543.6</v>
      </c>
      <c r="C33" s="33">
        <f t="shared" si="11"/>
        <v>-21568.8</v>
      </c>
      <c r="D33" s="33">
        <f t="shared" si="11"/>
        <v>-68494.8</v>
      </c>
      <c r="E33" s="33">
        <f t="shared" si="11"/>
        <v>-47982</v>
      </c>
      <c r="F33" s="33">
        <f t="shared" si="11"/>
        <v>-44092.4</v>
      </c>
      <c r="G33" s="33">
        <f t="shared" si="11"/>
        <v>-36066.8</v>
      </c>
      <c r="H33" s="33">
        <f t="shared" si="11"/>
        <v>-17586.8</v>
      </c>
      <c r="I33" s="33">
        <f t="shared" si="11"/>
        <v>-19826.4</v>
      </c>
      <c r="J33" s="33">
        <f t="shared" si="11"/>
        <v>-26628.8</v>
      </c>
      <c r="K33" s="33">
        <f t="shared" si="11"/>
        <v>-43318</v>
      </c>
      <c r="L33" s="33">
        <f t="shared" si="9"/>
        <v>-346108.4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-11966.38</v>
      </c>
      <c r="J36" s="17">
        <v>0</v>
      </c>
      <c r="K36" s="17">
        <v>0</v>
      </c>
      <c r="L36" s="33">
        <f t="shared" si="9"/>
        <v>-11966.38</v>
      </c>
      <c r="M36"/>
    </row>
    <row r="37" spans="1:13" s="36" customFormat="1" ht="18.75" customHeight="1">
      <c r="A37" s="27" t="s">
        <v>32</v>
      </c>
      <c r="B37" s="38">
        <f>SUM(B38:B49)</f>
        <v>-102249.05</v>
      </c>
      <c r="C37" s="38">
        <f aca="true" t="shared" si="12" ref="C37:K37">SUM(C38:C49)</f>
        <v>0</v>
      </c>
      <c r="D37" s="38">
        <f t="shared" si="12"/>
        <v>0</v>
      </c>
      <c r="E37" s="38">
        <f t="shared" si="12"/>
        <v>-5518.649999999907</v>
      </c>
      <c r="F37" s="38">
        <f t="shared" si="12"/>
        <v>0</v>
      </c>
      <c r="G37" s="38">
        <f t="shared" si="12"/>
        <v>0</v>
      </c>
      <c r="H37" s="38">
        <f t="shared" si="12"/>
        <v>0</v>
      </c>
      <c r="I37" s="38">
        <f t="shared" si="12"/>
        <v>0</v>
      </c>
      <c r="J37" s="38">
        <f t="shared" si="12"/>
        <v>0</v>
      </c>
      <c r="K37" s="38">
        <f t="shared" si="12"/>
        <v>0</v>
      </c>
      <c r="L37" s="33">
        <f t="shared" si="9"/>
        <v>-107767.69999999991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-24196.11</v>
      </c>
      <c r="C39" s="17">
        <v>0</v>
      </c>
      <c r="D39" s="17">
        <v>0</v>
      </c>
      <c r="E39" s="33">
        <v>-5518.65</v>
      </c>
      <c r="F39" s="28">
        <v>0</v>
      </c>
      <c r="G39" s="28">
        <v>0</v>
      </c>
      <c r="H39" s="33">
        <v>0</v>
      </c>
      <c r="I39" s="17">
        <v>0</v>
      </c>
      <c r="J39" s="28">
        <v>0</v>
      </c>
      <c r="K39" s="17">
        <v>0</v>
      </c>
      <c r="L39" s="33">
        <f>SUM(B39:K39)</f>
        <v>-29714.760000000002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1179000</v>
      </c>
      <c r="F46" s="17">
        <v>0</v>
      </c>
      <c r="G46" s="17">
        <v>0</v>
      </c>
      <c r="H46" s="17">
        <v>0</v>
      </c>
      <c r="I46" s="17">
        <v>535500</v>
      </c>
      <c r="J46" s="17">
        <v>0</v>
      </c>
      <c r="K46" s="17">
        <v>0</v>
      </c>
      <c r="L46" s="17">
        <f>SUM(B46:K46)</f>
        <v>1714500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-1179000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-1714500</v>
      </c>
    </row>
    <row r="48" spans="1:12" ht="18.75" customHeight="1">
      <c r="A48" s="37" t="s">
        <v>70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3"/>
        <v>0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607829.9600000002</v>
      </c>
      <c r="C55" s="41">
        <f t="shared" si="16"/>
        <v>477149.24999999994</v>
      </c>
      <c r="D55" s="41">
        <f t="shared" si="16"/>
        <v>1555028.8800000004</v>
      </c>
      <c r="E55" s="41">
        <f t="shared" si="16"/>
        <v>1270820.51</v>
      </c>
      <c r="F55" s="41">
        <f t="shared" si="16"/>
        <v>1303479.1</v>
      </c>
      <c r="G55" s="41">
        <f t="shared" si="16"/>
        <v>772128.16</v>
      </c>
      <c r="H55" s="41">
        <f t="shared" si="16"/>
        <v>450258.11000000004</v>
      </c>
      <c r="I55" s="41">
        <f t="shared" si="16"/>
        <v>541486.92</v>
      </c>
      <c r="J55" s="41">
        <f t="shared" si="16"/>
        <v>676226.9</v>
      </c>
      <c r="K55" s="41">
        <f t="shared" si="16"/>
        <v>843944.9099999999</v>
      </c>
      <c r="L55" s="42">
        <f t="shared" si="14"/>
        <v>8498352.700000001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607829.95</v>
      </c>
      <c r="C61" s="41">
        <f aca="true" t="shared" si="18" ref="C61:J61">SUM(C62:C73)</f>
        <v>477149.23</v>
      </c>
      <c r="D61" s="41">
        <f t="shared" si="18"/>
        <v>1555028.8712698761</v>
      </c>
      <c r="E61" s="41">
        <f t="shared" si="18"/>
        <v>1270820.508784894</v>
      </c>
      <c r="F61" s="41">
        <f t="shared" si="18"/>
        <v>1303479.100139329</v>
      </c>
      <c r="G61" s="41">
        <f t="shared" si="18"/>
        <v>772128.1607723327</v>
      </c>
      <c r="H61" s="41">
        <f t="shared" si="18"/>
        <v>450258.10411344044</v>
      </c>
      <c r="I61" s="41">
        <f>SUM(I62:I78)</f>
        <v>541486.9250073852</v>
      </c>
      <c r="J61" s="41">
        <f t="shared" si="18"/>
        <v>676226.910589175</v>
      </c>
      <c r="K61" s="41">
        <f>SUM(K62:K75)</f>
        <v>843944.91</v>
      </c>
      <c r="L61" s="46">
        <f>SUM(B61:K61)</f>
        <v>8498352.670676433</v>
      </c>
      <c r="M61" s="40"/>
    </row>
    <row r="62" spans="1:13" ht="18.75" customHeight="1">
      <c r="A62" s="47" t="s">
        <v>46</v>
      </c>
      <c r="B62" s="48">
        <v>607829.95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607829.95</v>
      </c>
      <c r="M62"/>
    </row>
    <row r="63" spans="1:13" ht="18.75" customHeight="1">
      <c r="A63" s="47" t="s">
        <v>55</v>
      </c>
      <c r="B63" s="17">
        <v>0</v>
      </c>
      <c r="C63" s="48">
        <v>417123.86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417123.86</v>
      </c>
      <c r="M63"/>
    </row>
    <row r="64" spans="1:13" ht="18.75" customHeight="1">
      <c r="A64" s="47" t="s">
        <v>56</v>
      </c>
      <c r="B64" s="17">
        <v>0</v>
      </c>
      <c r="C64" s="48">
        <v>60025.37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60025.37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1555028.8712698761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1555028.8712698761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1270820.508784894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1270820.508784894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1303479.100139329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1303479.100139329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772128.1607723327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772128.1607723327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450258.10411344044</v>
      </c>
      <c r="I69" s="17">
        <v>0</v>
      </c>
      <c r="J69" s="17">
        <v>0</v>
      </c>
      <c r="K69" s="17">
        <v>0</v>
      </c>
      <c r="L69" s="46">
        <f t="shared" si="19"/>
        <v>450258.10411344044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541486.9250073852</v>
      </c>
      <c r="J70" s="17">
        <v>0</v>
      </c>
      <c r="K70" s="17">
        <v>0</v>
      </c>
      <c r="L70" s="46">
        <f t="shared" si="19"/>
        <v>541486.9250073852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676226.910589175</v>
      </c>
      <c r="K71" s="17">
        <v>0</v>
      </c>
      <c r="L71" s="46">
        <f t="shared" si="19"/>
        <v>676226.910589175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492019.88</v>
      </c>
      <c r="L72" s="46">
        <f t="shared" si="19"/>
        <v>492019.88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351925.03</v>
      </c>
      <c r="L73" s="46">
        <f t="shared" si="19"/>
        <v>351925.03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81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2023-08-02T17:11:05Z</dcterms:modified>
  <cp:category/>
  <cp:version/>
  <cp:contentType/>
  <cp:contentStatus/>
</cp:coreProperties>
</file>