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<sst xmlns="http://schemas.openxmlformats.org/spreadsheetml/2006/main" count="86" uniqueCount="85">
  <si>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</si>
  <si>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</si>
  <si>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</si>
  <si>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</si>
  <si>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</si>
  <si>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</si>
  <si>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</si>
  <si>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</si>
  <si>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</si>
  <si>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</si>
  <si>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</si>
  <si>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</si>
  <si>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</si>
  <si>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</si>
  <si>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</si>
  <si>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</si>
  <si>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</si>
  <si>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</si>
  <si>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</si>
  <si>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</si>
  <si>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</si>
  <si>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</si>
  <si>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</si>
  <si>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</si>
  <si>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</si>
  <si>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</si>
  <si>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</si>
  <si>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</si>
  <si>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</si>
  <si>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</si>
  <si>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</si>
  <si>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</si>
  <si>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</si>
  <si>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</si>
  <si>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</si>
  <si>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</si>
  <si>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</si>
  <si>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</si>
  <si>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</si>
  <si>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</si>
  <si>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</si>
  <si>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</si>
  <si>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</si>
  <si>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</si>
  <si>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</si>
  <si>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</si>
  <si>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</si>
  <si>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</si>
  <si>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</si>
  <si>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</si>
  <si>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</si>
  <si>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</si>
  <si>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</si>
  <si>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</si>
  <si>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</si>
  <si>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</si>
  <si>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</si>
  <si>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</si>
  <si>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</si>
  <si>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</si>
  <si>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</si>
  <si>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</si>
  <si>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</si>
  <si>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</si>
  <si>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</si>
  <si>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</si>
  <si>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</si>
  <si>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</si>
  <si>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</si>
  <si>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</si>
  <si>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</si>
  <si>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</si>
  <si>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</si>
  <si>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</si>
  <si>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</si>
  <si>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</si>
  <si>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</si>
  <si>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</si>
  <si>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</si>
  <si>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</si>
  <si>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</si>
  <si>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</si>
  <si>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</si>
  <si>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</si>
  <si>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25/07/23 - VENCIMENTO 01/08/23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</si>
</sst>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83163</v>
      </c>
      <c r="C7" s="10">
        <f aca="true" t="shared" si="0" ref="C7:K7">C8+C11</f>
        <v>101441</v>
      </c>
      <c r="D7" s="10">
        <f t="shared" si="0"/>
        <v>298156</v>
      </c>
      <c r="E7" s="10">
        <f t="shared" si="0"/>
        <v>238292</v>
      </c>
      <c r="F7" s="10">
        <f t="shared" si="0"/>
        <v>251480</v>
      </c>
      <c r="G7" s="10">
        <f t="shared" si="0"/>
        <v>142078</v>
      </c>
      <c r="H7" s="10">
        <f t="shared" si="0"/>
        <v>79311</v>
      </c>
      <c r="I7" s="10">
        <f t="shared" si="0"/>
        <v>114482</v>
      </c>
      <c r="J7" s="10">
        <f t="shared" si="0"/>
        <v>111161</v>
      </c>
      <c r="K7" s="10">
        <f t="shared" si="0"/>
        <v>207476</v>
      </c>
      <c r="L7" s="10">
        <f aca="true" t="shared" si="1" ref="L7:L13">SUM(B7:K7)</f>
        <v>1627040</v>
      </c>
      <c r="M7" s="11"/>
    </row>
    <row r="8" spans="1:13" ht="17.25" customHeight="1">
      <c r="A8" s="12" t="s">
        <v>82</v>
      </c>
      <c r="B8" s="13">
        <f>B9+B10</f>
        <v>4728</v>
      </c>
      <c r="C8" s="13">
        <f aca="true" t="shared" si="2" ref="C8:K8">C9+C10</f>
        <v>5236</v>
      </c>
      <c r="D8" s="13">
        <f t="shared" si="2"/>
        <v>16026</v>
      </c>
      <c r="E8" s="13">
        <f t="shared" si="2"/>
        <v>11340</v>
      </c>
      <c r="F8" s="13">
        <f t="shared" si="2"/>
        <v>10574</v>
      </c>
      <c r="G8" s="13">
        <f t="shared" si="2"/>
        <v>8081</v>
      </c>
      <c r="H8" s="13">
        <f t="shared" si="2"/>
        <v>4041</v>
      </c>
      <c r="I8" s="13">
        <f t="shared" si="2"/>
        <v>4534</v>
      </c>
      <c r="J8" s="13">
        <f t="shared" si="2"/>
        <v>5966</v>
      </c>
      <c r="K8" s="13">
        <f t="shared" si="2"/>
        <v>10125</v>
      </c>
      <c r="L8" s="13">
        <f t="shared" si="1"/>
        <v>80651</v>
      </c>
      <c r="M8"/>
    </row>
    <row r="9" spans="1:13" ht="17.25" customHeight="1">
      <c r="A9" s="14" t="s">
        <v>18</v>
      </c>
      <c r="B9" s="15">
        <v>4724</v>
      </c>
      <c r="C9" s="15">
        <v>5236</v>
      </c>
      <c r="D9" s="15">
        <v>16026</v>
      </c>
      <c r="E9" s="15">
        <v>11340</v>
      </c>
      <c r="F9" s="15">
        <v>10574</v>
      </c>
      <c r="G9" s="15">
        <v>8081</v>
      </c>
      <c r="H9" s="15">
        <v>4001</v>
      </c>
      <c r="I9" s="15">
        <v>4534</v>
      </c>
      <c r="J9" s="15">
        <v>5966</v>
      </c>
      <c r="K9" s="15">
        <v>10125</v>
      </c>
      <c r="L9" s="13">
        <f t="shared" si="1"/>
        <v>80607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 t="shared" si="1"/>
        <v>44</v>
      </c>
      <c r="M10"/>
    </row>
    <row r="11" spans="1:13" ht="17.25" customHeight="1">
      <c r="A11" s="12" t="s">
        <v>71</v>
      </c>
      <c r="B11" s="15">
        <v>78435</v>
      </c>
      <c r="C11" s="15">
        <v>96205</v>
      </c>
      <c r="D11" s="15">
        <v>282130</v>
      </c>
      <c r="E11" s="15">
        <v>226952</v>
      </c>
      <c r="F11" s="15">
        <v>240906</v>
      </c>
      <c r="G11" s="15">
        <v>133997</v>
      </c>
      <c r="H11" s="15">
        <v>75270</v>
      </c>
      <c r="I11" s="15">
        <v>109948</v>
      </c>
      <c r="J11" s="15">
        <v>105195</v>
      </c>
      <c r="K11" s="15">
        <v>197351</v>
      </c>
      <c r="L11" s="13">
        <f t="shared" si="1"/>
        <v>1546389</v>
      </c>
      <c r="M11" s="60"/>
    </row>
    <row r="12" spans="1:13" ht="17.25" customHeight="1">
      <c r="A12" s="14" t="s">
        <v>83</v>
      </c>
      <c r="B12" s="15">
        <v>9435</v>
      </c>
      <c r="C12" s="15">
        <v>7097</v>
      </c>
      <c r="D12" s="15">
        <v>25311</v>
      </c>
      <c r="E12" s="15">
        <v>22523</v>
      </c>
      <c r="F12" s="15">
        <v>20080</v>
      </c>
      <c r="G12" s="15">
        <v>12549</v>
      </c>
      <c r="H12" s="15">
        <v>6637</v>
      </c>
      <c r="I12" s="15">
        <v>6344</v>
      </c>
      <c r="J12" s="15">
        <v>7842</v>
      </c>
      <c r="K12" s="15">
        <v>12800</v>
      </c>
      <c r="L12" s="13">
        <f t="shared" si="1"/>
        <v>130618</v>
      </c>
      <c r="M12" s="60"/>
    </row>
    <row r="13" spans="1:13" ht="17.25" customHeight="1">
      <c r="A13" s="14" t="s">
        <v>72</v>
      </c>
      <c r="B13" s="15">
        <f>+B11-B12</f>
        <v>69000</v>
      </c>
      <c r="C13" s="15">
        <f aca="true" t="shared" si="3" ref="C13:K13">+C11-C12</f>
        <v>89108</v>
      </c>
      <c r="D13" s="15">
        <f t="shared" si="3"/>
        <v>256819</v>
      </c>
      <c r="E13" s="15">
        <f t="shared" si="3"/>
        <v>204429</v>
      </c>
      <c r="F13" s="15">
        <f t="shared" si="3"/>
        <v>220826</v>
      </c>
      <c r="G13" s="15">
        <f t="shared" si="3"/>
        <v>121448</v>
      </c>
      <c r="H13" s="15">
        <f t="shared" si="3"/>
        <v>68633</v>
      </c>
      <c r="I13" s="15">
        <f t="shared" si="3"/>
        <v>103604</v>
      </c>
      <c r="J13" s="15">
        <f t="shared" si="3"/>
        <v>97353</v>
      </c>
      <c r="K13" s="15">
        <f t="shared" si="3"/>
        <v>184551</v>
      </c>
      <c r="L13" s="13">
        <f t="shared" si="1"/>
        <v>1415771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1.232295709675277</v>
      </c>
      <c r="C18" s="22">
        <v>1.163460904207692</v>
      </c>
      <c r="D18" s="22">
        <v>1.074744782281654</v>
      </c>
      <c r="E18" s="22">
        <v>1.096992173145147</v>
      </c>
      <c r="F18" s="22">
        <v>1.181075320906881</v>
      </c>
      <c r="G18" s="22">
        <v>1.150991129873117</v>
      </c>
      <c r="H18" s="22">
        <v>1.072032841933859</v>
      </c>
      <c r="I18" s="22">
        <v>1.118148630830397</v>
      </c>
      <c r="J18" s="22">
        <v>1.29606074910503</v>
      </c>
      <c r="K18" s="22">
        <v>1.077720242059161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742330.97</v>
      </c>
      <c r="C20" s="25">
        <f aca="true" t="shared" si="4" ref="C20:K20">SUM(C21:C28)</f>
        <v>495969.96</v>
      </c>
      <c r="D20" s="25">
        <f t="shared" si="4"/>
        <v>1620761.0500000003</v>
      </c>
      <c r="E20" s="25">
        <f t="shared" si="4"/>
        <v>1321149.5400000003</v>
      </c>
      <c r="F20" s="25">
        <f t="shared" si="4"/>
        <v>1345881.79</v>
      </c>
      <c r="G20" s="25">
        <f t="shared" si="4"/>
        <v>810431.25</v>
      </c>
      <c r="H20" s="25">
        <f t="shared" si="4"/>
        <v>466780.50000000006</v>
      </c>
      <c r="I20" s="25">
        <f t="shared" si="4"/>
        <v>572452.8900000001</v>
      </c>
      <c r="J20" s="25">
        <f t="shared" si="4"/>
        <v>700086.8999999999</v>
      </c>
      <c r="K20" s="25">
        <f t="shared" si="4"/>
        <v>884637.2399999999</v>
      </c>
      <c r="L20" s="25">
        <f>SUM(B20:K20)</f>
        <v>8960482.090000002</v>
      </c>
      <c r="M20"/>
    </row>
    <row r="21" spans="1:13" ht="17.25" customHeight="1">
      <c r="A21" s="26" t="s">
        <v>22</v>
      </c>
      <c r="B21" s="56">
        <f>ROUND((B15+B16)*B7,2)</f>
        <v>597551.1</v>
      </c>
      <c r="C21" s="56">
        <f aca="true" t="shared" si="5" ref="C21:K21">ROUND((C15+C16)*C7,2)</f>
        <v>410694.03</v>
      </c>
      <c r="D21" s="56">
        <f t="shared" si="5"/>
        <v>1436664.69</v>
      </c>
      <c r="E21" s="56">
        <f t="shared" si="5"/>
        <v>1163079.42</v>
      </c>
      <c r="F21" s="56">
        <f t="shared" si="5"/>
        <v>1084532.65</v>
      </c>
      <c r="G21" s="56">
        <f t="shared" si="5"/>
        <v>673733.88</v>
      </c>
      <c r="H21" s="56">
        <f t="shared" si="5"/>
        <v>414273.08</v>
      </c>
      <c r="I21" s="56">
        <f t="shared" si="5"/>
        <v>495787.2</v>
      </c>
      <c r="J21" s="56">
        <f t="shared" si="5"/>
        <v>518466.02</v>
      </c>
      <c r="K21" s="56">
        <f t="shared" si="5"/>
        <v>790213.84</v>
      </c>
      <c r="L21" s="33">
        <f aca="true" t="shared" si="6" ref="L21:L28">SUM(B21:K21)</f>
        <v>7584995.91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138808.56</v>
      </c>
      <c r="C22" s="33">
        <f t="shared" si="7"/>
        <v>67132.42</v>
      </c>
      <c r="D22" s="33">
        <f t="shared" si="7"/>
        <v>107383.19</v>
      </c>
      <c r="E22" s="33">
        <f t="shared" si="7"/>
        <v>112809.6</v>
      </c>
      <c r="F22" s="33">
        <f t="shared" si="7"/>
        <v>196382.1</v>
      </c>
      <c r="G22" s="33">
        <f t="shared" si="7"/>
        <v>101727.84</v>
      </c>
      <c r="H22" s="33">
        <f t="shared" si="7"/>
        <v>29841.27</v>
      </c>
      <c r="I22" s="33">
        <f t="shared" si="7"/>
        <v>58576.58</v>
      </c>
      <c r="J22" s="33">
        <f t="shared" si="7"/>
        <v>153497.44</v>
      </c>
      <c r="K22" s="33">
        <f t="shared" si="7"/>
        <v>61415.61</v>
      </c>
      <c r="L22" s="33">
        <f t="shared" si="6"/>
        <v>1027574.61</v>
      </c>
      <c r="M22"/>
    </row>
    <row r="23" spans="1:13" ht="17.25" customHeight="1">
      <c r="A23" s="27" t="s">
        <v>24</v>
      </c>
      <c r="B23" s="33">
        <v>3174.97</v>
      </c>
      <c r="C23" s="33">
        <v>15663.55</v>
      </c>
      <c r="D23" s="33">
        <v>70784.86</v>
      </c>
      <c r="E23" s="33">
        <v>39845.62</v>
      </c>
      <c r="F23" s="33">
        <v>59455.28</v>
      </c>
      <c r="G23" s="33">
        <v>33784.84</v>
      </c>
      <c r="H23" s="33">
        <v>20235.59</v>
      </c>
      <c r="I23" s="33">
        <v>15487.73</v>
      </c>
      <c r="J23" s="33">
        <v>23609.83</v>
      </c>
      <c r="K23" s="33">
        <v>28172.84</v>
      </c>
      <c r="L23" s="33">
        <f t="shared" si="6"/>
        <v>310215.11000000004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612.22</v>
      </c>
      <c r="C26" s="33">
        <v>409.02</v>
      </c>
      <c r="D26" s="33">
        <v>1339.08</v>
      </c>
      <c r="E26" s="33">
        <v>1091.58</v>
      </c>
      <c r="F26" s="33">
        <v>1112.42</v>
      </c>
      <c r="G26" s="33">
        <v>669.54</v>
      </c>
      <c r="H26" s="33">
        <v>385.57</v>
      </c>
      <c r="I26" s="33">
        <v>474.15</v>
      </c>
      <c r="J26" s="33">
        <v>578.36</v>
      </c>
      <c r="K26" s="33">
        <v>732.06</v>
      </c>
      <c r="L26" s="33">
        <f t="shared" si="6"/>
        <v>7403.999999999998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4167.68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-123034.65</v>
      </c>
      <c r="C31" s="33">
        <f t="shared" si="8"/>
        <v>-23038.4</v>
      </c>
      <c r="D31" s="33">
        <f t="shared" si="8"/>
        <v>-70514.4</v>
      </c>
      <c r="E31" s="33">
        <f t="shared" si="8"/>
        <v>1082185.35</v>
      </c>
      <c r="F31" s="33">
        <f t="shared" si="8"/>
        <v>-46525.6</v>
      </c>
      <c r="G31" s="33">
        <f t="shared" si="8"/>
        <v>-35556.4</v>
      </c>
      <c r="H31" s="33">
        <f t="shared" si="8"/>
        <v>-17604.4</v>
      </c>
      <c r="I31" s="33">
        <f t="shared" si="8"/>
        <v>448943.67</v>
      </c>
      <c r="J31" s="33">
        <f t="shared" si="8"/>
        <v>-26250.4</v>
      </c>
      <c r="K31" s="33">
        <f t="shared" si="8"/>
        <v>-44550</v>
      </c>
      <c r="L31" s="33">
        <f aca="true" t="shared" si="9" ref="L31:L38">SUM(B31:K31)</f>
        <v>1144054.7700000003</v>
      </c>
      <c r="M31"/>
    </row>
    <row r="32" spans="1:13" ht="18.75" customHeight="1">
      <c r="A32" s="27" t="s">
        <v>28</v>
      </c>
      <c r="B32" s="33">
        <f>B33+B34+B35+B36</f>
        <v>-20785.6</v>
      </c>
      <c r="C32" s="33">
        <f aca="true" t="shared" si="10" ref="C32:K32">C33+C34+C35+C36</f>
        <v>-23038.4</v>
      </c>
      <c r="D32" s="33">
        <f t="shared" si="10"/>
        <v>-70514.4</v>
      </c>
      <c r="E32" s="33">
        <f t="shared" si="10"/>
        <v>-49896</v>
      </c>
      <c r="F32" s="33">
        <f t="shared" si="10"/>
        <v>-46525.6</v>
      </c>
      <c r="G32" s="33">
        <f t="shared" si="10"/>
        <v>-35556.4</v>
      </c>
      <c r="H32" s="33">
        <f t="shared" si="10"/>
        <v>-17604.4</v>
      </c>
      <c r="I32" s="33">
        <f t="shared" si="10"/>
        <v>-37056.33</v>
      </c>
      <c r="J32" s="33">
        <f t="shared" si="10"/>
        <v>-26250.4</v>
      </c>
      <c r="K32" s="33">
        <f t="shared" si="10"/>
        <v>-44550</v>
      </c>
      <c r="L32" s="33">
        <f t="shared" si="9"/>
        <v>-371777.53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-20785.6</v>
      </c>
      <c r="C33" s="33">
        <f t="shared" si="11"/>
        <v>-23038.4</v>
      </c>
      <c r="D33" s="33">
        <f t="shared" si="11"/>
        <v>-70514.4</v>
      </c>
      <c r="E33" s="33">
        <f t="shared" si="11"/>
        <v>-49896</v>
      </c>
      <c r="F33" s="33">
        <f t="shared" si="11"/>
        <v>-46525.6</v>
      </c>
      <c r="G33" s="33">
        <f t="shared" si="11"/>
        <v>-35556.4</v>
      </c>
      <c r="H33" s="33">
        <f t="shared" si="11"/>
        <v>-17604.4</v>
      </c>
      <c r="I33" s="33">
        <f t="shared" si="11"/>
        <v>-19949.6</v>
      </c>
      <c r="J33" s="33">
        <f t="shared" si="11"/>
        <v>-26250.4</v>
      </c>
      <c r="K33" s="33">
        <f t="shared" si="11"/>
        <v>-44550</v>
      </c>
      <c r="L33" s="33">
        <f t="shared" si="9"/>
        <v>-354670.8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-17106.73</v>
      </c>
      <c r="J36" s="17">
        <v>0</v>
      </c>
      <c r="K36" s="17">
        <v>0</v>
      </c>
      <c r="L36" s="33">
        <f t="shared" si="9"/>
        <v>-17106.73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1132081.35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1515832.3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619296.32</v>
      </c>
      <c r="C55" s="41">
        <f t="shared" si="16"/>
        <v>472931.56</v>
      </c>
      <c r="D55" s="41">
        <f t="shared" si="16"/>
        <v>1550246.6500000004</v>
      </c>
      <c r="E55" s="41">
        <f t="shared" si="16"/>
        <v>2403334.8900000006</v>
      </c>
      <c r="F55" s="41">
        <f t="shared" si="16"/>
        <v>1299356.19</v>
      </c>
      <c r="G55" s="41">
        <f t="shared" si="16"/>
        <v>774874.85</v>
      </c>
      <c r="H55" s="41">
        <f t="shared" si="16"/>
        <v>449176.10000000003</v>
      </c>
      <c r="I55" s="41">
        <f t="shared" si="16"/>
        <v>1021396.56</v>
      </c>
      <c r="J55" s="41">
        <f t="shared" si="16"/>
        <v>673836.4999999999</v>
      </c>
      <c r="K55" s="41">
        <f t="shared" si="16"/>
        <v>840087.2399999999</v>
      </c>
      <c r="L55" s="42">
        <f t="shared" si="14"/>
        <v>10104536.860000001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619296.31</v>
      </c>
      <c r="C61" s="41">
        <f aca="true" t="shared" si="18" ref="C61:J61">SUM(C62:C73)</f>
        <v>472931.56</v>
      </c>
      <c r="D61" s="41">
        <f t="shared" si="18"/>
        <v>1550246.6358964695</v>
      </c>
      <c r="E61" s="41">
        <f t="shared" si="18"/>
        <v>2403334.886498373</v>
      </c>
      <c r="F61" s="41">
        <f t="shared" si="18"/>
        <v>1299356.1857390439</v>
      </c>
      <c r="G61" s="41">
        <f t="shared" si="18"/>
        <v>774874.851385004</v>
      </c>
      <c r="H61" s="41">
        <f t="shared" si="18"/>
        <v>449176.0999704323</v>
      </c>
      <c r="I61" s="41">
        <f>SUM(I62:I78)</f>
        <v>1021396.553884164</v>
      </c>
      <c r="J61" s="41">
        <f t="shared" si="18"/>
        <v>673836.49896006</v>
      </c>
      <c r="K61" s="41">
        <f>SUM(K62:K75)</f>
        <v>840087.24</v>
      </c>
      <c r="L61" s="46">
        <f>SUM(B61:K61)</f>
        <v>10104536.822333546</v>
      </c>
      <c r="M61" s="40"/>
    </row>
    <row r="62" spans="1:13" ht="18.75" customHeight="1">
      <c r="A62" s="47" t="s">
        <v>46</v>
      </c>
      <c r="B62" s="48">
        <v>619296.31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619296.31</v>
      </c>
      <c r="M62"/>
    </row>
    <row r="63" spans="1:13" ht="18.75" customHeight="1">
      <c r="A63" s="47" t="s">
        <v>55</v>
      </c>
      <c r="B63" s="17">
        <v>0</v>
      </c>
      <c r="C63" s="48">
        <v>413342.18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413342.18</v>
      </c>
      <c r="M63"/>
    </row>
    <row r="64" spans="1:13" ht="18.75" customHeight="1">
      <c r="A64" s="47" t="s">
        <v>56</v>
      </c>
      <c r="B64" s="17">
        <v>0</v>
      </c>
      <c r="C64" s="48">
        <v>59589.38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59589.38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1550246.6358964695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1550246.6358964695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2403334.886498373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2403334.886498373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1299356.1857390439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1299356.1857390439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774874.851385004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774874.851385004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449176.0999704323</v>
      </c>
      <c r="I69" s="17">
        <v>0</v>
      </c>
      <c r="J69" s="17">
        <v>0</v>
      </c>
      <c r="K69" s="17">
        <v>0</v>
      </c>
      <c r="L69" s="46">
        <f t="shared" si="19"/>
        <v>449176.0999704323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1021396.553884164</v>
      </c>
      <c r="J70" s="17">
        <v>0</v>
      </c>
      <c r="K70" s="17">
        <v>0</v>
      </c>
      <c r="L70" s="46">
        <f t="shared" si="19"/>
        <v>1021396.553884164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673836.49896006</v>
      </c>
      <c r="K71" s="17">
        <v>0</v>
      </c>
      <c r="L71" s="46">
        <f t="shared" si="19"/>
        <v>673836.49896006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492039.1</v>
      </c>
      <c r="L72" s="46">
        <f t="shared" si="19"/>
        <v>492039.1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348048.14</v>
      </c>
      <c r="L73" s="46">
        <f t="shared" si="19"/>
        <v>348048.14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2023-07-31T16:42:56Z</dcterms:modified>
  <cp:category/>
  <cp:version/>
  <cp:contentType/>
  <cp:contentStatus/>
</cp:coreProperties>
</file>