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<sst xmlns="http://schemas.openxmlformats.org/spreadsheetml/2006/main" count="86" uniqueCount="85">
  <si>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</si>
  <si>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</si>
  <si>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</si>
  <si>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</si>
  <si>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</si>
  <si>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</si>
  <si>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</si>
  <si>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</si>
  <si>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</si>
  <si>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</si>
  <si>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</si>
  <si>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</si>
  <si>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</si>
  <si>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</si>
  <si>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</si>
  <si>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</si>
  <si>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</si>
  <si>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</si>
  <si>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</si>
  <si>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</si>
  <si>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</si>
  <si>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</si>
  <si>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</si>
  <si>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</si>
  <si>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</si>
  <si>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</si>
  <si>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</si>
  <si>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</si>
  <si>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</si>
  <si>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</si>
  <si>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</si>
  <si>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</si>
  <si>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</si>
  <si>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</si>
  <si>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</si>
  <si>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</si>
  <si>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</si>
  <si>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</si>
  <si>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</si>
  <si>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</si>
  <si>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</si>
  <si>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</si>
  <si>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</si>
  <si>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</si>
  <si>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</si>
  <si>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</si>
  <si>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</si>
  <si>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</si>
  <si>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</si>
  <si>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</si>
  <si>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</si>
  <si>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</si>
  <si>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</si>
  <si>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</si>
  <si>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</si>
  <si>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</si>
  <si>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</si>
  <si>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</si>
  <si>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</si>
  <si>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</si>
  <si>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</si>
  <si>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</si>
  <si>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</si>
  <si>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</si>
  <si>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</si>
  <si>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</si>
  <si>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</si>
  <si>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</si>
  <si>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</si>
  <si>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</si>
  <si>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</si>
  <si>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</si>
  <si>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</si>
  <si>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</si>
  <si>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</si>
  <si>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</si>
  <si>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</si>
  <si>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</si>
  <si>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</si>
  <si>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</si>
  <si>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</si>
  <si>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</si>
  <si>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</si>
  <si>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</si>
  <si>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22/07/23 - VENCIMENTO 28/07/23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</si>
</sst>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43773</v>
      </c>
      <c r="C7" s="10">
        <f aca="true" t="shared" si="0" ref="C7:K7">C8+C11</f>
        <v>56868</v>
      </c>
      <c r="D7" s="10">
        <f t="shared" si="0"/>
        <v>174331</v>
      </c>
      <c r="E7" s="10">
        <f t="shared" si="0"/>
        <v>140143</v>
      </c>
      <c r="F7" s="10">
        <f t="shared" si="0"/>
        <v>155557</v>
      </c>
      <c r="G7" s="10">
        <f t="shared" si="0"/>
        <v>70489</v>
      </c>
      <c r="H7" s="10">
        <f t="shared" si="0"/>
        <v>36622</v>
      </c>
      <c r="I7" s="10">
        <f t="shared" si="0"/>
        <v>67675</v>
      </c>
      <c r="J7" s="10">
        <f t="shared" si="0"/>
        <v>43978</v>
      </c>
      <c r="K7" s="10">
        <f t="shared" si="0"/>
        <v>121241</v>
      </c>
      <c r="L7" s="10">
        <f aca="true" t="shared" si="1" ref="L7:L13">SUM(B7:K7)</f>
        <v>910677</v>
      </c>
      <c r="M7" s="11"/>
    </row>
    <row r="8" spans="1:13" ht="17.25" customHeight="1">
      <c r="A8" s="12" t="s">
        <v>82</v>
      </c>
      <c r="B8" s="13">
        <f>B9+B10</f>
        <v>3700</v>
      </c>
      <c r="C8" s="13">
        <f aca="true" t="shared" si="2" ref="C8:K8">C9+C10</f>
        <v>4045</v>
      </c>
      <c r="D8" s="13">
        <f t="shared" si="2"/>
        <v>12518</v>
      </c>
      <c r="E8" s="13">
        <f t="shared" si="2"/>
        <v>9019</v>
      </c>
      <c r="F8" s="13">
        <f t="shared" si="2"/>
        <v>9175</v>
      </c>
      <c r="G8" s="13">
        <f t="shared" si="2"/>
        <v>5358</v>
      </c>
      <c r="H8" s="13">
        <f t="shared" si="2"/>
        <v>2322</v>
      </c>
      <c r="I8" s="13">
        <f t="shared" si="2"/>
        <v>3354</v>
      </c>
      <c r="J8" s="13">
        <f t="shared" si="2"/>
        <v>2681</v>
      </c>
      <c r="K8" s="13">
        <f t="shared" si="2"/>
        <v>7177</v>
      </c>
      <c r="L8" s="13">
        <f t="shared" si="1"/>
        <v>59349</v>
      </c>
      <c r="M8"/>
    </row>
    <row r="9" spans="1:13" ht="17.25" customHeight="1">
      <c r="A9" s="14" t="s">
        <v>18</v>
      </c>
      <c r="B9" s="15">
        <v>3698</v>
      </c>
      <c r="C9" s="15">
        <v>4045</v>
      </c>
      <c r="D9" s="15">
        <v>12518</v>
      </c>
      <c r="E9" s="15">
        <v>9019</v>
      </c>
      <c r="F9" s="15">
        <v>9175</v>
      </c>
      <c r="G9" s="15">
        <v>5358</v>
      </c>
      <c r="H9" s="15">
        <v>2293</v>
      </c>
      <c r="I9" s="15">
        <v>3354</v>
      </c>
      <c r="J9" s="15">
        <v>2681</v>
      </c>
      <c r="K9" s="15">
        <v>7177</v>
      </c>
      <c r="L9" s="13">
        <f t="shared" si="1"/>
        <v>59318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29</v>
      </c>
      <c r="I10" s="15">
        <v>0</v>
      </c>
      <c r="J10" s="15">
        <v>0</v>
      </c>
      <c r="K10" s="15">
        <v>0</v>
      </c>
      <c r="L10" s="13">
        <f t="shared" si="1"/>
        <v>31</v>
      </c>
      <c r="M10"/>
    </row>
    <row r="11" spans="1:13" ht="17.25" customHeight="1">
      <c r="A11" s="12" t="s">
        <v>71</v>
      </c>
      <c r="B11" s="15">
        <v>40073</v>
      </c>
      <c r="C11" s="15">
        <v>52823</v>
      </c>
      <c r="D11" s="15">
        <v>161813</v>
      </c>
      <c r="E11" s="15">
        <v>131124</v>
      </c>
      <c r="F11" s="15">
        <v>146382</v>
      </c>
      <c r="G11" s="15">
        <v>65131</v>
      </c>
      <c r="H11" s="15">
        <v>34300</v>
      </c>
      <c r="I11" s="15">
        <v>64321</v>
      </c>
      <c r="J11" s="15">
        <v>41297</v>
      </c>
      <c r="K11" s="15">
        <v>114064</v>
      </c>
      <c r="L11" s="13">
        <f t="shared" si="1"/>
        <v>851328</v>
      </c>
      <c r="M11" s="60"/>
    </row>
    <row r="12" spans="1:13" ht="17.25" customHeight="1">
      <c r="A12" s="14" t="s">
        <v>83</v>
      </c>
      <c r="B12" s="15">
        <v>5014</v>
      </c>
      <c r="C12" s="15">
        <v>4466</v>
      </c>
      <c r="D12" s="15">
        <v>14582</v>
      </c>
      <c r="E12" s="15">
        <v>14070</v>
      </c>
      <c r="F12" s="15">
        <v>12952</v>
      </c>
      <c r="G12" s="15">
        <v>6835</v>
      </c>
      <c r="H12" s="15">
        <v>3399</v>
      </c>
      <c r="I12" s="15">
        <v>3407</v>
      </c>
      <c r="J12" s="15">
        <v>3217</v>
      </c>
      <c r="K12" s="15">
        <v>7347</v>
      </c>
      <c r="L12" s="13">
        <f t="shared" si="1"/>
        <v>75289</v>
      </c>
      <c r="M12" s="60"/>
    </row>
    <row r="13" spans="1:13" ht="17.25" customHeight="1">
      <c r="A13" s="14" t="s">
        <v>72</v>
      </c>
      <c r="B13" s="15">
        <f>+B11-B12</f>
        <v>35059</v>
      </c>
      <c r="C13" s="15">
        <f aca="true" t="shared" si="3" ref="C13:K13">+C11-C12</f>
        <v>48357</v>
      </c>
      <c r="D13" s="15">
        <f t="shared" si="3"/>
        <v>147231</v>
      </c>
      <c r="E13" s="15">
        <f t="shared" si="3"/>
        <v>117054</v>
      </c>
      <c r="F13" s="15">
        <f t="shared" si="3"/>
        <v>133430</v>
      </c>
      <c r="G13" s="15">
        <f t="shared" si="3"/>
        <v>58296</v>
      </c>
      <c r="H13" s="15">
        <f t="shared" si="3"/>
        <v>30901</v>
      </c>
      <c r="I13" s="15">
        <f t="shared" si="3"/>
        <v>60914</v>
      </c>
      <c r="J13" s="15">
        <f t="shared" si="3"/>
        <v>38080</v>
      </c>
      <c r="K13" s="15">
        <f t="shared" si="3"/>
        <v>106717</v>
      </c>
      <c r="L13" s="13">
        <f t="shared" si="1"/>
        <v>776039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1.317645205456592</v>
      </c>
      <c r="C18" s="22">
        <v>1.229286118416202</v>
      </c>
      <c r="D18" s="22">
        <v>1.122145702994308</v>
      </c>
      <c r="E18" s="22">
        <v>1.142997953302296</v>
      </c>
      <c r="F18" s="22">
        <v>1.293592877755777</v>
      </c>
      <c r="G18" s="22">
        <v>1.213737266258981</v>
      </c>
      <c r="H18" s="22">
        <v>1.145746724607919</v>
      </c>
      <c r="I18" s="22">
        <v>1.137641930059682</v>
      </c>
      <c r="J18" s="22">
        <v>1.367480159628373</v>
      </c>
      <c r="K18" s="22">
        <v>1.132495571108482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418558.8</v>
      </c>
      <c r="C20" s="25">
        <f aca="true" t="shared" si="4" ref="C20:K20">SUM(C21:C28)</f>
        <v>294378.32000000007</v>
      </c>
      <c r="D20" s="25">
        <f t="shared" si="4"/>
        <v>992798.9500000001</v>
      </c>
      <c r="E20" s="25">
        <f t="shared" si="4"/>
        <v>818692.89</v>
      </c>
      <c r="F20" s="25">
        <f t="shared" si="4"/>
        <v>911141.99</v>
      </c>
      <c r="G20" s="25">
        <f t="shared" si="4"/>
        <v>426721.37</v>
      </c>
      <c r="H20" s="25">
        <f t="shared" si="4"/>
        <v>231718.06999999998</v>
      </c>
      <c r="I20" s="25">
        <f t="shared" si="4"/>
        <v>346073.25999999995</v>
      </c>
      <c r="J20" s="25">
        <f t="shared" si="4"/>
        <v>295503.6699999999</v>
      </c>
      <c r="K20" s="25">
        <f t="shared" si="4"/>
        <v>546693.4199999999</v>
      </c>
      <c r="L20" s="25">
        <f>SUM(B20:K20)</f>
        <v>5282280.74</v>
      </c>
      <c r="M20"/>
    </row>
    <row r="21" spans="1:13" ht="17.25" customHeight="1">
      <c r="A21" s="26" t="s">
        <v>22</v>
      </c>
      <c r="B21" s="56">
        <f>ROUND((B15+B16)*B7,2)</f>
        <v>314522.14</v>
      </c>
      <c r="C21" s="56">
        <f aca="true" t="shared" si="5" ref="C21:K21">ROUND((C15+C16)*C7,2)</f>
        <v>230235.78</v>
      </c>
      <c r="D21" s="56">
        <f t="shared" si="5"/>
        <v>840013.92</v>
      </c>
      <c r="E21" s="56">
        <f t="shared" si="5"/>
        <v>684023.97</v>
      </c>
      <c r="F21" s="56">
        <f t="shared" si="5"/>
        <v>670855.12</v>
      </c>
      <c r="G21" s="56">
        <f t="shared" si="5"/>
        <v>334258.84</v>
      </c>
      <c r="H21" s="56">
        <f t="shared" si="5"/>
        <v>191291.35</v>
      </c>
      <c r="I21" s="56">
        <f t="shared" si="5"/>
        <v>293080.12</v>
      </c>
      <c r="J21" s="56">
        <f t="shared" si="5"/>
        <v>205117.79</v>
      </c>
      <c r="K21" s="56">
        <f t="shared" si="5"/>
        <v>461770.6</v>
      </c>
      <c r="L21" s="33">
        <f aca="true" t="shared" si="6" ref="L21:L28">SUM(B21:K21)</f>
        <v>4225169.63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99906.45</v>
      </c>
      <c r="C22" s="33">
        <f t="shared" si="7"/>
        <v>52789.87</v>
      </c>
      <c r="D22" s="33">
        <f t="shared" si="7"/>
        <v>102604.09</v>
      </c>
      <c r="E22" s="33">
        <f t="shared" si="7"/>
        <v>97814.03</v>
      </c>
      <c r="F22" s="33">
        <f t="shared" si="7"/>
        <v>196958.29</v>
      </c>
      <c r="G22" s="33">
        <f t="shared" si="7"/>
        <v>71443.57</v>
      </c>
      <c r="H22" s="33">
        <f t="shared" si="7"/>
        <v>27880.09</v>
      </c>
      <c r="I22" s="33">
        <f t="shared" si="7"/>
        <v>40340.11</v>
      </c>
      <c r="J22" s="33">
        <f t="shared" si="7"/>
        <v>75376.72</v>
      </c>
      <c r="K22" s="33">
        <f t="shared" si="7"/>
        <v>61182.56</v>
      </c>
      <c r="L22" s="33">
        <f t="shared" si="6"/>
        <v>826295.78</v>
      </c>
      <c r="M22"/>
    </row>
    <row r="23" spans="1:13" ht="17.25" customHeight="1">
      <c r="A23" s="27" t="s">
        <v>24</v>
      </c>
      <c r="B23" s="33">
        <v>1393.79</v>
      </c>
      <c r="C23" s="33">
        <v>8893.71</v>
      </c>
      <c r="D23" s="33">
        <v>44283.92</v>
      </c>
      <c r="E23" s="33">
        <v>31452.99</v>
      </c>
      <c r="F23" s="33">
        <v>37728.24</v>
      </c>
      <c r="G23" s="33">
        <v>19941.08</v>
      </c>
      <c r="H23" s="33">
        <v>10196.83</v>
      </c>
      <c r="I23" s="33">
        <v>10069.89</v>
      </c>
      <c r="J23" s="33">
        <v>10685.73</v>
      </c>
      <c r="K23" s="33">
        <v>18915.73</v>
      </c>
      <c r="L23" s="33">
        <f t="shared" si="6"/>
        <v>193561.90999999997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3458.86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24212.02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552.3</v>
      </c>
      <c r="C26" s="33">
        <v>388.18</v>
      </c>
      <c r="D26" s="33">
        <v>1307.82</v>
      </c>
      <c r="E26" s="33">
        <v>1078.56</v>
      </c>
      <c r="F26" s="33">
        <v>1201</v>
      </c>
      <c r="G26" s="33">
        <v>562.73</v>
      </c>
      <c r="H26" s="33">
        <v>304.81</v>
      </c>
      <c r="I26" s="33">
        <v>455.91</v>
      </c>
      <c r="J26" s="33">
        <v>388.18</v>
      </c>
      <c r="K26" s="33">
        <v>721.64</v>
      </c>
      <c r="L26" s="33">
        <f t="shared" si="6"/>
        <v>6961.130000000001</v>
      </c>
      <c r="M26" s="60"/>
    </row>
    <row r="27" spans="1:13" ht="17.25" customHeight="1">
      <c r="A27" s="27" t="s">
        <v>75</v>
      </c>
      <c r="B27" s="33">
        <v>314.15</v>
      </c>
      <c r="C27" s="33">
        <v>237.32</v>
      </c>
      <c r="D27" s="33">
        <v>770.78</v>
      </c>
      <c r="E27" s="33">
        <v>589.49</v>
      </c>
      <c r="F27" s="33">
        <v>642.98</v>
      </c>
      <c r="G27" s="33">
        <v>358.79</v>
      </c>
      <c r="H27" s="33">
        <v>215.18</v>
      </c>
      <c r="I27" s="33">
        <v>271.26</v>
      </c>
      <c r="J27" s="33">
        <v>326.73</v>
      </c>
      <c r="K27" s="33">
        <v>440.83</v>
      </c>
      <c r="L27" s="33">
        <f t="shared" si="6"/>
        <v>4167.51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-118520.25</v>
      </c>
      <c r="C31" s="33">
        <f t="shared" si="8"/>
        <v>-17798</v>
      </c>
      <c r="D31" s="33">
        <f t="shared" si="8"/>
        <v>-55079.2</v>
      </c>
      <c r="E31" s="33">
        <f t="shared" si="8"/>
        <v>-801202.25</v>
      </c>
      <c r="F31" s="33">
        <f t="shared" si="8"/>
        <v>-40370</v>
      </c>
      <c r="G31" s="33">
        <f t="shared" si="8"/>
        <v>-23575.2</v>
      </c>
      <c r="H31" s="33">
        <f t="shared" si="8"/>
        <v>-10089.2</v>
      </c>
      <c r="I31" s="33">
        <f t="shared" si="8"/>
        <v>-329757.6</v>
      </c>
      <c r="J31" s="33">
        <f t="shared" si="8"/>
        <v>-11796.4</v>
      </c>
      <c r="K31" s="33">
        <f t="shared" si="8"/>
        <v>-31578.8</v>
      </c>
      <c r="L31" s="33">
        <f aca="true" t="shared" si="9" ref="L31:L38">SUM(B31:K31)</f>
        <v>-1439766.8999999997</v>
      </c>
      <c r="M31"/>
    </row>
    <row r="32" spans="1:13" ht="18.75" customHeight="1">
      <c r="A32" s="27" t="s">
        <v>28</v>
      </c>
      <c r="B32" s="33">
        <f>B33+B34+B35+B36</f>
        <v>-16271.2</v>
      </c>
      <c r="C32" s="33">
        <f aca="true" t="shared" si="10" ref="C32:K32">C33+C34+C35+C36</f>
        <v>-17798</v>
      </c>
      <c r="D32" s="33">
        <f t="shared" si="10"/>
        <v>-55079.2</v>
      </c>
      <c r="E32" s="33">
        <f t="shared" si="10"/>
        <v>-39683.6</v>
      </c>
      <c r="F32" s="33">
        <f t="shared" si="10"/>
        <v>-40370</v>
      </c>
      <c r="G32" s="33">
        <f t="shared" si="10"/>
        <v>-23575.2</v>
      </c>
      <c r="H32" s="33">
        <f t="shared" si="10"/>
        <v>-10089.2</v>
      </c>
      <c r="I32" s="33">
        <f t="shared" si="10"/>
        <v>-14757.6</v>
      </c>
      <c r="J32" s="33">
        <f t="shared" si="10"/>
        <v>-11796.4</v>
      </c>
      <c r="K32" s="33">
        <f t="shared" si="10"/>
        <v>-31578.8</v>
      </c>
      <c r="L32" s="33">
        <f t="shared" si="9"/>
        <v>-260999.2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-16271.2</v>
      </c>
      <c r="C33" s="33">
        <f t="shared" si="11"/>
        <v>-17798</v>
      </c>
      <c r="D33" s="33">
        <f t="shared" si="11"/>
        <v>-55079.2</v>
      </c>
      <c r="E33" s="33">
        <f t="shared" si="11"/>
        <v>-39683.6</v>
      </c>
      <c r="F33" s="33">
        <f t="shared" si="11"/>
        <v>-40370</v>
      </c>
      <c r="G33" s="33">
        <f t="shared" si="11"/>
        <v>-23575.2</v>
      </c>
      <c r="H33" s="33">
        <f t="shared" si="11"/>
        <v>-10089.2</v>
      </c>
      <c r="I33" s="33">
        <f t="shared" si="11"/>
        <v>-14757.6</v>
      </c>
      <c r="J33" s="33">
        <f t="shared" si="11"/>
        <v>-11796.4</v>
      </c>
      <c r="K33" s="33">
        <f t="shared" si="11"/>
        <v>-31578.8</v>
      </c>
      <c r="L33" s="33">
        <f t="shared" si="9"/>
        <v>-260999.2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-102249.05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-761518.65</v>
      </c>
      <c r="F37" s="38">
        <f t="shared" si="12"/>
        <v>0</v>
      </c>
      <c r="G37" s="38">
        <f t="shared" si="12"/>
        <v>0</v>
      </c>
      <c r="H37" s="38">
        <f t="shared" si="12"/>
        <v>0</v>
      </c>
      <c r="I37" s="38">
        <f t="shared" si="12"/>
        <v>-315000</v>
      </c>
      <c r="J37" s="38">
        <f t="shared" si="12"/>
        <v>0</v>
      </c>
      <c r="K37" s="38">
        <f t="shared" si="12"/>
        <v>0</v>
      </c>
      <c r="L37" s="33">
        <f t="shared" si="9"/>
        <v>-1178767.7000000002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0</v>
      </c>
      <c r="I39" s="17">
        <v>0</v>
      </c>
      <c r="J39" s="28">
        <v>0</v>
      </c>
      <c r="K39" s="17">
        <v>0</v>
      </c>
      <c r="L39" s="33">
        <f>SUM(B39:K39)</f>
        <v>-29714.760000000002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-756000</v>
      </c>
      <c r="F47" s="17">
        <v>0</v>
      </c>
      <c r="G47" s="17">
        <v>0</v>
      </c>
      <c r="H47" s="17">
        <v>0</v>
      </c>
      <c r="I47" s="17">
        <v>-315000</v>
      </c>
      <c r="J47" s="17">
        <v>0</v>
      </c>
      <c r="K47" s="17">
        <v>0</v>
      </c>
      <c r="L47" s="17">
        <f>SUM(B47:K47)</f>
        <v>-1071000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300038.55</v>
      </c>
      <c r="C55" s="41">
        <f t="shared" si="16"/>
        <v>276580.32000000007</v>
      </c>
      <c r="D55" s="41">
        <f t="shared" si="16"/>
        <v>937719.7500000001</v>
      </c>
      <c r="E55" s="41">
        <f t="shared" si="16"/>
        <v>17490.640000000014</v>
      </c>
      <c r="F55" s="41">
        <f t="shared" si="16"/>
        <v>870771.99</v>
      </c>
      <c r="G55" s="41">
        <f t="shared" si="16"/>
        <v>403146.17</v>
      </c>
      <c r="H55" s="41">
        <f t="shared" si="16"/>
        <v>221628.86999999997</v>
      </c>
      <c r="I55" s="41">
        <f t="shared" si="16"/>
        <v>16315.659999999974</v>
      </c>
      <c r="J55" s="41">
        <f t="shared" si="16"/>
        <v>283707.2699999999</v>
      </c>
      <c r="K55" s="41">
        <f t="shared" si="16"/>
        <v>515114.61999999994</v>
      </c>
      <c r="L55" s="42">
        <f t="shared" si="14"/>
        <v>3842513.8400000003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300038.55</v>
      </c>
      <c r="C61" s="41">
        <f aca="true" t="shared" si="18" ref="C61:J61">SUM(C62:C73)</f>
        <v>276580.32</v>
      </c>
      <c r="D61" s="41">
        <f t="shared" si="18"/>
        <v>937719.7533989741</v>
      </c>
      <c r="E61" s="41">
        <f t="shared" si="18"/>
        <v>17490.640341268503</v>
      </c>
      <c r="F61" s="41">
        <f t="shared" si="18"/>
        <v>870771.9821802559</v>
      </c>
      <c r="G61" s="41">
        <f t="shared" si="18"/>
        <v>403146.16884732543</v>
      </c>
      <c r="H61" s="41">
        <f t="shared" si="18"/>
        <v>221628.88396771534</v>
      </c>
      <c r="I61" s="41">
        <f>SUM(I62:I78)</f>
        <v>16315.662352927378</v>
      </c>
      <c r="J61" s="41">
        <f t="shared" si="18"/>
        <v>283707.2700617975</v>
      </c>
      <c r="K61" s="41">
        <f>SUM(K62:K75)</f>
        <v>515114.62</v>
      </c>
      <c r="L61" s="46">
        <f>SUM(B61:K61)</f>
        <v>3842513.851150264</v>
      </c>
      <c r="M61" s="40"/>
    </row>
    <row r="62" spans="1:13" ht="18.75" customHeight="1">
      <c r="A62" s="47" t="s">
        <v>46</v>
      </c>
      <c r="B62" s="48">
        <v>300038.55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300038.55</v>
      </c>
      <c r="M62"/>
    </row>
    <row r="63" spans="1:13" ht="18.75" customHeight="1">
      <c r="A63" s="47" t="s">
        <v>55</v>
      </c>
      <c r="B63" s="17">
        <v>0</v>
      </c>
      <c r="C63" s="48">
        <v>241703.54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241703.54</v>
      </c>
      <c r="M63"/>
    </row>
    <row r="64" spans="1:13" ht="18.75" customHeight="1">
      <c r="A64" s="47" t="s">
        <v>56</v>
      </c>
      <c r="B64" s="17">
        <v>0</v>
      </c>
      <c r="C64" s="48">
        <v>34876.78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34876.78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937719.7533989741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937719.7533989741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17490.640341268503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17490.640341268503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870771.9821802559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870771.9821802559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403146.16884732543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403146.16884732543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221628.88396771534</v>
      </c>
      <c r="I69" s="17">
        <v>0</v>
      </c>
      <c r="J69" s="17">
        <v>0</v>
      </c>
      <c r="K69" s="17">
        <v>0</v>
      </c>
      <c r="L69" s="46">
        <f t="shared" si="19"/>
        <v>221628.88396771534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16315.662352927378</v>
      </c>
      <c r="J70" s="17">
        <v>0</v>
      </c>
      <c r="K70" s="17">
        <v>0</v>
      </c>
      <c r="L70" s="46">
        <f t="shared" si="19"/>
        <v>16315.662352927378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283707.2700617975</v>
      </c>
      <c r="K71" s="17">
        <v>0</v>
      </c>
      <c r="L71" s="46">
        <f t="shared" si="19"/>
        <v>283707.2700617975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280222.35</v>
      </c>
      <c r="L72" s="46">
        <f t="shared" si="19"/>
        <v>280222.35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234892.27</v>
      </c>
      <c r="L73" s="46">
        <f t="shared" si="19"/>
        <v>234892.27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2023-07-27T16:51:05Z</dcterms:modified>
  <cp:category/>
  <cp:version/>
  <cp:contentType/>
  <cp:contentStatus/>
</cp:coreProperties>
</file>