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<sst xmlns="http://schemas.openxmlformats.org/spreadsheetml/2006/main" count="87" uniqueCount="86">
  <si>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</si>
  <si>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</si>
  <si>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</si>
  <si>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</si>
  <si>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</si>
  <si>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</si>
  <si>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</si>
  <si>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</si>
  <si>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</si>
  <si>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</si>
  <si>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</si>
  <si>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</si>
  <si>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</si>
  <si>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</si>
  <si>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</si>
  <si>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</si>
  <si>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</si>
  <si>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</si>
  <si>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</si>
  <si>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</si>
  <si>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</si>
  <si>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</si>
  <si>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</si>
  <si>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</si>
  <si>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</si>
  <si>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</si>
  <si>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</si>
  <si>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</si>
  <si>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</si>
  <si>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</si>
  <si>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</si>
  <si>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</si>
  <si>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</si>
  <si>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</si>
  <si>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</si>
  <si>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</si>
  <si>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</si>
  <si>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</si>
  <si>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</si>
  <si>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</si>
  <si>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</si>
  <si>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</si>
  <si>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</si>
  <si>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</si>
  <si>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</si>
  <si>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</si>
  <si>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</si>
  <si>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</si>
  <si>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</si>
  <si>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</si>
  <si>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</si>
  <si>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</si>
  <si>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</si>
  <si>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</si>
  <si>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</si>
  <si>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</si>
  <si>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</si>
  <si>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</si>
  <si>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</si>
  <si>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</si>
  <si>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</si>
  <si>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</si>
  <si>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</si>
  <si>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</si>
  <si>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</si>
  <si>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</si>
  <si>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</si>
  <si>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</si>
  <si>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</si>
  <si>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</si>
  <si>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</si>
  <si>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</si>
  <si>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</si>
  <si>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</si>
  <si>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</si>
  <si>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</si>
  <si>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</si>
  <si>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</si>
  <si>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</si>
  <si>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</si>
  <si>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</si>
  <si>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</si>
  <si>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</si>
  <si>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19/07/23 - VENCIMENTO 26/07/23</t>
  </si>
  <si>
    <t>5.3. Revisão de Remuneração pelo Transporte Coletivo ¹</t>
  </si>
  <si>
    <t>¹ Equipamentos embarcados de fev a mai/23.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</si>
</sst>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77103</v>
      </c>
      <c r="C7" s="10">
        <f aca="true" t="shared" si="0" ref="C7:K7">C8+C11</f>
        <v>92392</v>
      </c>
      <c r="D7" s="10">
        <f t="shared" si="0"/>
        <v>274308</v>
      </c>
      <c r="E7" s="10">
        <f t="shared" si="0"/>
        <v>222272</v>
      </c>
      <c r="F7" s="10">
        <f t="shared" si="0"/>
        <v>227240</v>
      </c>
      <c r="G7" s="10">
        <f t="shared" si="0"/>
        <v>130696</v>
      </c>
      <c r="H7" s="10">
        <f t="shared" si="0"/>
        <v>71607</v>
      </c>
      <c r="I7" s="10">
        <f t="shared" si="0"/>
        <v>109562</v>
      </c>
      <c r="J7" s="10">
        <f t="shared" si="0"/>
        <v>107493</v>
      </c>
      <c r="K7" s="10">
        <f t="shared" si="0"/>
        <v>193676</v>
      </c>
      <c r="L7" s="10">
        <f aca="true" t="shared" si="1" ref="L7:L13">SUM(B7:K7)</f>
        <v>1506349</v>
      </c>
      <c r="M7" s="11"/>
    </row>
    <row r="8" spans="1:13" ht="17.25" customHeight="1">
      <c r="A8" s="12" t="s">
        <v>81</v>
      </c>
      <c r="B8" s="13">
        <f>B9+B10</f>
        <v>4441</v>
      </c>
      <c r="C8" s="13">
        <f aca="true" t="shared" si="2" ref="C8:K8">C9+C10</f>
        <v>4472</v>
      </c>
      <c r="D8" s="13">
        <f t="shared" si="2"/>
        <v>14250</v>
      </c>
      <c r="E8" s="13">
        <f t="shared" si="2"/>
        <v>10054</v>
      </c>
      <c r="F8" s="13">
        <f t="shared" si="2"/>
        <v>9362</v>
      </c>
      <c r="G8" s="13">
        <f t="shared" si="2"/>
        <v>7339</v>
      </c>
      <c r="H8" s="13">
        <f t="shared" si="2"/>
        <v>3610</v>
      </c>
      <c r="I8" s="13">
        <f t="shared" si="2"/>
        <v>4046</v>
      </c>
      <c r="J8" s="13">
        <f t="shared" si="2"/>
        <v>5700</v>
      </c>
      <c r="K8" s="13">
        <f t="shared" si="2"/>
        <v>8908</v>
      </c>
      <c r="L8" s="13">
        <f t="shared" si="1"/>
        <v>72182</v>
      </c>
      <c r="M8"/>
    </row>
    <row r="9" spans="1:13" ht="17.25" customHeight="1">
      <c r="A9" s="14" t="s">
        <v>18</v>
      </c>
      <c r="B9" s="15">
        <v>4433</v>
      </c>
      <c r="C9" s="15">
        <v>4472</v>
      </c>
      <c r="D9" s="15">
        <v>14250</v>
      </c>
      <c r="E9" s="15">
        <v>10054</v>
      </c>
      <c r="F9" s="15">
        <v>9362</v>
      </c>
      <c r="G9" s="15">
        <v>7339</v>
      </c>
      <c r="H9" s="15">
        <v>3535</v>
      </c>
      <c r="I9" s="15">
        <v>4046</v>
      </c>
      <c r="J9" s="15">
        <v>5700</v>
      </c>
      <c r="K9" s="15">
        <v>8908</v>
      </c>
      <c r="L9" s="13">
        <f t="shared" si="1"/>
        <v>72099</v>
      </c>
      <c r="M9"/>
    </row>
    <row r="10" spans="1:13" ht="17.25" customHeight="1">
      <c r="A10" s="14" t="s">
        <v>19</v>
      </c>
      <c r="B10" s="15">
        <v>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75</v>
      </c>
      <c r="I10" s="15">
        <v>0</v>
      </c>
      <c r="J10" s="15">
        <v>0</v>
      </c>
      <c r="K10" s="15">
        <v>0</v>
      </c>
      <c r="L10" s="13">
        <f t="shared" si="1"/>
        <v>83</v>
      </c>
      <c r="M10"/>
    </row>
    <row r="11" spans="1:13" ht="17.25" customHeight="1">
      <c r="A11" s="12" t="s">
        <v>70</v>
      </c>
      <c r="B11" s="15">
        <v>72662</v>
      </c>
      <c r="C11" s="15">
        <v>87920</v>
      </c>
      <c r="D11" s="15">
        <v>260058</v>
      </c>
      <c r="E11" s="15">
        <v>212218</v>
      </c>
      <c r="F11" s="15">
        <v>217878</v>
      </c>
      <c r="G11" s="15">
        <v>123357</v>
      </c>
      <c r="H11" s="15">
        <v>67997</v>
      </c>
      <c r="I11" s="15">
        <v>105516</v>
      </c>
      <c r="J11" s="15">
        <v>101793</v>
      </c>
      <c r="K11" s="15">
        <v>184768</v>
      </c>
      <c r="L11" s="13">
        <f t="shared" si="1"/>
        <v>1434167</v>
      </c>
      <c r="M11" s="60"/>
    </row>
    <row r="12" spans="1:13" ht="17.25" customHeight="1">
      <c r="A12" s="14" t="s">
        <v>82</v>
      </c>
      <c r="B12" s="15">
        <v>8117</v>
      </c>
      <c r="C12" s="15">
        <v>6272</v>
      </c>
      <c r="D12" s="15">
        <v>22899</v>
      </c>
      <c r="E12" s="15">
        <v>21001</v>
      </c>
      <c r="F12" s="15">
        <v>18207</v>
      </c>
      <c r="G12" s="15">
        <v>10916</v>
      </c>
      <c r="H12" s="15">
        <v>5593</v>
      </c>
      <c r="I12" s="15">
        <v>5701</v>
      </c>
      <c r="J12" s="15">
        <v>7083</v>
      </c>
      <c r="K12" s="15">
        <v>11643</v>
      </c>
      <c r="L12" s="13">
        <f t="shared" si="1"/>
        <v>117432</v>
      </c>
      <c r="M12" s="60"/>
    </row>
    <row r="13" spans="1:13" ht="17.25" customHeight="1">
      <c r="A13" s="14" t="s">
        <v>71</v>
      </c>
      <c r="B13" s="15">
        <f>+B11-B12</f>
        <v>64545</v>
      </c>
      <c r="C13" s="15">
        <f aca="true" t="shared" si="3" ref="C13:K13">+C11-C12</f>
        <v>81648</v>
      </c>
      <c r="D13" s="15">
        <f t="shared" si="3"/>
        <v>237159</v>
      </c>
      <c r="E13" s="15">
        <f t="shared" si="3"/>
        <v>191217</v>
      </c>
      <c r="F13" s="15">
        <f t="shared" si="3"/>
        <v>199671</v>
      </c>
      <c r="G13" s="15">
        <f t="shared" si="3"/>
        <v>112441</v>
      </c>
      <c r="H13" s="15">
        <f t="shared" si="3"/>
        <v>62404</v>
      </c>
      <c r="I13" s="15">
        <f t="shared" si="3"/>
        <v>99815</v>
      </c>
      <c r="J13" s="15">
        <f t="shared" si="3"/>
        <v>94710</v>
      </c>
      <c r="K13" s="15">
        <f t="shared" si="3"/>
        <v>173125</v>
      </c>
      <c r="L13" s="13">
        <f t="shared" si="1"/>
        <v>1316735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1.317548448091134</v>
      </c>
      <c r="C18" s="22">
        <v>1.276032885072156</v>
      </c>
      <c r="D18" s="22">
        <v>1.158373575574141</v>
      </c>
      <c r="E18" s="22">
        <v>1.164705724839687</v>
      </c>
      <c r="F18" s="22">
        <v>1.294477240969594</v>
      </c>
      <c r="G18" s="22">
        <v>1.242064599533972</v>
      </c>
      <c r="H18" s="22">
        <v>1.177801225001473</v>
      </c>
      <c r="I18" s="22">
        <v>1.160059506979006</v>
      </c>
      <c r="J18" s="22">
        <v>1.339284972865377</v>
      </c>
      <c r="K18" s="22">
        <v>1.148970639531145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735261.61</v>
      </c>
      <c r="C20" s="25">
        <f aca="true" t="shared" si="4" ref="C20:K20">SUM(C21:C28)</f>
        <v>494062.79000000004</v>
      </c>
      <c r="D20" s="25">
        <f t="shared" si="4"/>
        <v>1606597.1100000003</v>
      </c>
      <c r="E20" s="25">
        <f t="shared" si="4"/>
        <v>1307345.67</v>
      </c>
      <c r="F20" s="25">
        <f t="shared" si="4"/>
        <v>1330872.0200000003</v>
      </c>
      <c r="G20" s="25">
        <f t="shared" si="4"/>
        <v>803790.06</v>
      </c>
      <c r="H20" s="25">
        <f t="shared" si="4"/>
        <v>462245.3499999999</v>
      </c>
      <c r="I20" s="25">
        <f t="shared" si="4"/>
        <v>567950.6000000001</v>
      </c>
      <c r="J20" s="25">
        <f t="shared" si="4"/>
        <v>698525.47</v>
      </c>
      <c r="K20" s="25">
        <f t="shared" si="4"/>
        <v>879084.95</v>
      </c>
      <c r="L20" s="25">
        <f>SUM(B20:K20)</f>
        <v>8885735.629999999</v>
      </c>
      <c r="M20"/>
    </row>
    <row r="21" spans="1:13" ht="17.25" customHeight="1">
      <c r="A21" s="26" t="s">
        <v>22</v>
      </c>
      <c r="B21" s="56">
        <f>ROUND((B15+B16)*B7,2)</f>
        <v>554008.19</v>
      </c>
      <c r="C21" s="56">
        <f aca="true" t="shared" si="5" ref="C21:K21">ROUND((C15+C16)*C7,2)</f>
        <v>374058.25</v>
      </c>
      <c r="D21" s="56">
        <f t="shared" si="5"/>
        <v>1321753.1</v>
      </c>
      <c r="E21" s="56">
        <f t="shared" si="5"/>
        <v>1084887.4</v>
      </c>
      <c r="F21" s="56">
        <f t="shared" si="5"/>
        <v>979995.22</v>
      </c>
      <c r="G21" s="56">
        <f t="shared" si="5"/>
        <v>619760.43</v>
      </c>
      <c r="H21" s="56">
        <f t="shared" si="5"/>
        <v>374032</v>
      </c>
      <c r="I21" s="56">
        <f t="shared" si="5"/>
        <v>474480.15</v>
      </c>
      <c r="J21" s="56">
        <f t="shared" si="5"/>
        <v>501358.1</v>
      </c>
      <c r="K21" s="56">
        <f t="shared" si="5"/>
        <v>737653.78</v>
      </c>
      <c r="L21" s="33">
        <f aca="true" t="shared" si="6" ref="L21:L28">SUM(B21:K21)</f>
        <v>7021986.62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175924.44</v>
      </c>
      <c r="C22" s="33">
        <f t="shared" si="7"/>
        <v>103252.38</v>
      </c>
      <c r="D22" s="33">
        <f t="shared" si="7"/>
        <v>209330.76</v>
      </c>
      <c r="E22" s="33">
        <f t="shared" si="7"/>
        <v>178687.17</v>
      </c>
      <c r="F22" s="33">
        <f t="shared" si="7"/>
        <v>288586.29</v>
      </c>
      <c r="G22" s="33">
        <f t="shared" si="7"/>
        <v>150022.06</v>
      </c>
      <c r="H22" s="33">
        <f t="shared" si="7"/>
        <v>66503.35</v>
      </c>
      <c r="I22" s="33">
        <f t="shared" si="7"/>
        <v>75945.06</v>
      </c>
      <c r="J22" s="33">
        <f t="shared" si="7"/>
        <v>170103.27</v>
      </c>
      <c r="K22" s="33">
        <f t="shared" si="7"/>
        <v>109888.76</v>
      </c>
      <c r="L22" s="33">
        <f t="shared" si="6"/>
        <v>1528243.5400000003</v>
      </c>
      <c r="M22"/>
    </row>
    <row r="23" spans="1:13" ht="17.25" customHeight="1">
      <c r="A23" s="27" t="s">
        <v>24</v>
      </c>
      <c r="B23" s="33">
        <v>2535.24</v>
      </c>
      <c r="C23" s="33">
        <v>14269.76</v>
      </c>
      <c r="D23" s="33">
        <v>69590.18</v>
      </c>
      <c r="E23" s="33">
        <v>38361.39</v>
      </c>
      <c r="F23" s="33">
        <v>56786.56</v>
      </c>
      <c r="G23" s="33">
        <v>32825.49</v>
      </c>
      <c r="H23" s="33">
        <v>19282.04</v>
      </c>
      <c r="I23" s="33">
        <v>14926.62</v>
      </c>
      <c r="J23" s="33">
        <v>22547.89</v>
      </c>
      <c r="K23" s="33">
        <v>26710.06</v>
      </c>
      <c r="L23" s="33">
        <f t="shared" si="6"/>
        <v>297835.23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609.62</v>
      </c>
      <c r="C26" s="33">
        <v>411.62</v>
      </c>
      <c r="D26" s="33">
        <v>1333.87</v>
      </c>
      <c r="E26" s="33">
        <v>1086.37</v>
      </c>
      <c r="F26" s="33">
        <v>1104.61</v>
      </c>
      <c r="G26" s="33">
        <v>666.93</v>
      </c>
      <c r="H26" s="33">
        <v>382.97</v>
      </c>
      <c r="I26" s="33">
        <v>471.54</v>
      </c>
      <c r="J26" s="33">
        <v>580.96</v>
      </c>
      <c r="K26" s="33">
        <v>729.46</v>
      </c>
      <c r="L26" s="33">
        <f t="shared" si="6"/>
        <v>7377.95</v>
      </c>
      <c r="M26" s="60"/>
    </row>
    <row r="27" spans="1:13" ht="17.25" customHeight="1">
      <c r="A27" s="27" t="s">
        <v>74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-121754.25</v>
      </c>
      <c r="C31" s="33">
        <f t="shared" si="8"/>
        <v>-19676.8</v>
      </c>
      <c r="D31" s="33">
        <f t="shared" si="8"/>
        <v>-62700</v>
      </c>
      <c r="E31" s="33">
        <f t="shared" si="8"/>
        <v>-49756.249999999905</v>
      </c>
      <c r="F31" s="33">
        <f t="shared" si="8"/>
        <v>-28322.760000000002</v>
      </c>
      <c r="G31" s="33">
        <f t="shared" si="8"/>
        <v>-32291.6</v>
      </c>
      <c r="H31" s="33">
        <f t="shared" si="8"/>
        <v>-15554</v>
      </c>
      <c r="I31" s="33">
        <f t="shared" si="8"/>
        <v>-27092.020000000004</v>
      </c>
      <c r="J31" s="33">
        <f t="shared" si="8"/>
        <v>-25080</v>
      </c>
      <c r="K31" s="33">
        <f t="shared" si="8"/>
        <v>-39195.2</v>
      </c>
      <c r="L31" s="33">
        <f aca="true" t="shared" si="9" ref="L31:L38">SUM(B31:K31)</f>
        <v>-421422.8799999999</v>
      </c>
      <c r="M31"/>
    </row>
    <row r="32" spans="1:13" ht="18.75" customHeight="1">
      <c r="A32" s="27" t="s">
        <v>28</v>
      </c>
      <c r="B32" s="33">
        <f>B33+B34+B35+B36</f>
        <v>-19505.2</v>
      </c>
      <c r="C32" s="33">
        <f aca="true" t="shared" si="10" ref="C32:K32">C33+C34+C35+C36</f>
        <v>-19676.8</v>
      </c>
      <c r="D32" s="33">
        <f t="shared" si="10"/>
        <v>-62700</v>
      </c>
      <c r="E32" s="33">
        <f t="shared" si="10"/>
        <v>-44237.6</v>
      </c>
      <c r="F32" s="33">
        <f t="shared" si="10"/>
        <v>-41192.8</v>
      </c>
      <c r="G32" s="33">
        <f t="shared" si="10"/>
        <v>-32291.6</v>
      </c>
      <c r="H32" s="33">
        <f t="shared" si="10"/>
        <v>-15554</v>
      </c>
      <c r="I32" s="33">
        <f t="shared" si="10"/>
        <v>-27092.020000000004</v>
      </c>
      <c r="J32" s="33">
        <f t="shared" si="10"/>
        <v>-25080</v>
      </c>
      <c r="K32" s="33">
        <f t="shared" si="10"/>
        <v>-39195.2</v>
      </c>
      <c r="L32" s="33">
        <f t="shared" si="9"/>
        <v>-326525.22000000003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-19505.2</v>
      </c>
      <c r="C33" s="33">
        <f t="shared" si="11"/>
        <v>-19676.8</v>
      </c>
      <c r="D33" s="33">
        <f t="shared" si="11"/>
        <v>-62700</v>
      </c>
      <c r="E33" s="33">
        <f t="shared" si="11"/>
        <v>-44237.6</v>
      </c>
      <c r="F33" s="33">
        <f t="shared" si="11"/>
        <v>-41192.8</v>
      </c>
      <c r="G33" s="33">
        <f t="shared" si="11"/>
        <v>-32291.6</v>
      </c>
      <c r="H33" s="33">
        <f t="shared" si="11"/>
        <v>-15554</v>
      </c>
      <c r="I33" s="33">
        <f t="shared" si="11"/>
        <v>-17802.4</v>
      </c>
      <c r="J33" s="33">
        <f t="shared" si="11"/>
        <v>-25080</v>
      </c>
      <c r="K33" s="33">
        <f t="shared" si="11"/>
        <v>-39195.2</v>
      </c>
      <c r="L33" s="33">
        <f t="shared" si="9"/>
        <v>-317235.60000000003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-9289.62</v>
      </c>
      <c r="J36" s="17">
        <v>0</v>
      </c>
      <c r="K36" s="17">
        <v>0</v>
      </c>
      <c r="L36" s="33">
        <f t="shared" si="9"/>
        <v>-9289.62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0</v>
      </c>
      <c r="C50" s="17">
        <v>0</v>
      </c>
      <c r="D50" s="17">
        <v>0</v>
      </c>
      <c r="E50" s="17">
        <v>0</v>
      </c>
      <c r="F50" s="17">
        <v>12870.04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12870.04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613507.36</v>
      </c>
      <c r="C55" s="41">
        <f t="shared" si="16"/>
        <v>474385.99000000005</v>
      </c>
      <c r="D55" s="41">
        <f t="shared" si="16"/>
        <v>1543897.1100000003</v>
      </c>
      <c r="E55" s="41">
        <f t="shared" si="16"/>
        <v>1257589.42</v>
      </c>
      <c r="F55" s="41">
        <f t="shared" si="16"/>
        <v>1302549.2600000002</v>
      </c>
      <c r="G55" s="41">
        <f t="shared" si="16"/>
        <v>771498.4600000001</v>
      </c>
      <c r="H55" s="41">
        <f t="shared" si="16"/>
        <v>446691.3499999999</v>
      </c>
      <c r="I55" s="41">
        <f t="shared" si="16"/>
        <v>540858.5800000001</v>
      </c>
      <c r="J55" s="41">
        <f t="shared" si="16"/>
        <v>673445.47</v>
      </c>
      <c r="K55" s="41">
        <f t="shared" si="16"/>
        <v>839889.75</v>
      </c>
      <c r="L55" s="42">
        <f t="shared" si="14"/>
        <v>8464312.75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613507.36</v>
      </c>
      <c r="C61" s="41">
        <f aca="true" t="shared" si="18" ref="C61:J61">SUM(C62:C73)</f>
        <v>474385.99</v>
      </c>
      <c r="D61" s="41">
        <f t="shared" si="18"/>
        <v>1543897.1193297254</v>
      </c>
      <c r="E61" s="41">
        <f t="shared" si="18"/>
        <v>1257589.4245157042</v>
      </c>
      <c r="F61" s="41">
        <f t="shared" si="18"/>
        <v>1302549.2669294681</v>
      </c>
      <c r="G61" s="41">
        <f t="shared" si="18"/>
        <v>771498.4644362611</v>
      </c>
      <c r="H61" s="41">
        <f t="shared" si="18"/>
        <v>446691.3469972224</v>
      </c>
      <c r="I61" s="41">
        <f>SUM(I62:I78)</f>
        <v>540858.5864533603</v>
      </c>
      <c r="J61" s="41">
        <f t="shared" si="18"/>
        <v>673445.4667682899</v>
      </c>
      <c r="K61" s="41">
        <f>SUM(K62:K75)</f>
        <v>839889.74</v>
      </c>
      <c r="L61" s="46">
        <f>SUM(B61:K61)</f>
        <v>8464312.765430031</v>
      </c>
      <c r="M61" s="40"/>
    </row>
    <row r="62" spans="1:13" ht="18.75" customHeight="1">
      <c r="A62" s="47" t="s">
        <v>45</v>
      </c>
      <c r="B62" s="48">
        <v>613507.36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613507.36</v>
      </c>
      <c r="M62"/>
    </row>
    <row r="63" spans="1:13" ht="18.75" customHeight="1">
      <c r="A63" s="47" t="s">
        <v>54</v>
      </c>
      <c r="B63" s="17">
        <v>0</v>
      </c>
      <c r="C63" s="48">
        <v>414708.23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414708.23</v>
      </c>
      <c r="M63"/>
    </row>
    <row r="64" spans="1:13" ht="18.75" customHeight="1">
      <c r="A64" s="47" t="s">
        <v>55</v>
      </c>
      <c r="B64" s="17">
        <v>0</v>
      </c>
      <c r="C64" s="48">
        <v>59677.76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59677.76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1543897.1193297254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1543897.1193297254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1257589.4245157042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1257589.4245157042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1302549.2669294681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1302549.2669294681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771498.4644362611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771498.4644362611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446691.3469972224</v>
      </c>
      <c r="I69" s="17">
        <v>0</v>
      </c>
      <c r="J69" s="17">
        <v>0</v>
      </c>
      <c r="K69" s="17">
        <v>0</v>
      </c>
      <c r="L69" s="46">
        <f t="shared" si="19"/>
        <v>446691.3469972224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540858.5864533603</v>
      </c>
      <c r="J70" s="17">
        <v>0</v>
      </c>
      <c r="K70" s="17">
        <v>0</v>
      </c>
      <c r="L70" s="46">
        <f t="shared" si="19"/>
        <v>540858.5864533603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673445.4667682899</v>
      </c>
      <c r="K71" s="17">
        <v>0</v>
      </c>
      <c r="L71" s="46">
        <f t="shared" si="19"/>
        <v>673445.4667682899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492847.3</v>
      </c>
      <c r="L72" s="46">
        <f t="shared" si="19"/>
        <v>492847.3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347042.44</v>
      </c>
      <c r="L73" s="46">
        <f t="shared" si="19"/>
        <v>347042.44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2023-07-25T18:29:19Z</dcterms:modified>
  <cp:category/>
  <cp:version/>
  <cp:contentType/>
  <cp:contentStatus/>
</cp:coreProperties>
</file>