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<sst xmlns="http://schemas.openxmlformats.org/spreadsheetml/2006/main" count="86" uniqueCount="85">
  <si>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</si>
  <si>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</si>
  <si>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</si>
  <si>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</si>
  <si>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</si>
  <si>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</si>
  <si>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</si>
  <si>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</si>
  <si>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</si>
  <si>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</si>
  <si>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</si>
  <si>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</si>
  <si>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</si>
  <si>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</si>
  <si>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</si>
  <si>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</si>
  <si>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</si>
  <si>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</si>
  <si>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</si>
  <si>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</si>
  <si>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</si>
  <si>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</si>
  <si>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</si>
  <si>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</si>
  <si>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</si>
  <si>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</si>
  <si>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</si>
  <si>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</si>
  <si>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</si>
  <si>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</si>
  <si>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</si>
  <si>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</si>
  <si>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</si>
  <si>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</si>
  <si>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</si>
  <si>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</si>
  <si>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</si>
  <si>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</si>
  <si>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</si>
  <si>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</si>
  <si>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</si>
  <si>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</si>
  <si>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</si>
  <si>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</si>
  <si>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</si>
  <si>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</si>
  <si>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</si>
  <si>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</si>
  <si>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</si>
  <si>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</si>
  <si>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</si>
  <si>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</si>
  <si>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</si>
  <si>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</si>
  <si>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</si>
  <si>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</si>
  <si>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</si>
  <si>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</si>
  <si>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</si>
  <si>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</si>
  <si>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</si>
  <si>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</si>
  <si>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</si>
  <si>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</si>
  <si>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</si>
  <si>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</si>
  <si>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</si>
  <si>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</si>
  <si>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</si>
  <si>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</si>
  <si>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</si>
  <si>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</si>
  <si>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</si>
  <si>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</si>
  <si>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</si>
  <si>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</si>
  <si>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</si>
  <si>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</si>
  <si>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</si>
  <si>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</si>
  <si>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</si>
  <si>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</si>
  <si>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</si>
  <si>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</si>
  <si>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17/07/23 - VENCIMENTO 24/07/23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</si>
</sst>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75944</v>
      </c>
      <c r="C7" s="10">
        <f aca="true" t="shared" si="0" ref="C7:K7">C8+C11</f>
        <v>89551</v>
      </c>
      <c r="D7" s="10">
        <f t="shared" si="0"/>
        <v>266806</v>
      </c>
      <c r="E7" s="10">
        <f t="shared" si="0"/>
        <v>216848</v>
      </c>
      <c r="F7" s="10">
        <f t="shared" si="0"/>
        <v>222670</v>
      </c>
      <c r="G7" s="10">
        <f t="shared" si="0"/>
        <v>126735</v>
      </c>
      <c r="H7" s="10">
        <f t="shared" si="0"/>
        <v>69291</v>
      </c>
      <c r="I7" s="10">
        <f t="shared" si="0"/>
        <v>105822</v>
      </c>
      <c r="J7" s="10">
        <f t="shared" si="0"/>
        <v>102208</v>
      </c>
      <c r="K7" s="10">
        <f t="shared" si="0"/>
        <v>187574</v>
      </c>
      <c r="L7" s="10">
        <f aca="true" t="shared" si="1" ref="L7:L13">SUM(B7:K7)</f>
        <v>1463449</v>
      </c>
      <c r="M7" s="11"/>
    </row>
    <row r="8" spans="1:13" ht="17.25" customHeight="1">
      <c r="A8" s="12" t="s">
        <v>82</v>
      </c>
      <c r="B8" s="13">
        <f>B9+B10</f>
        <v>4755</v>
      </c>
      <c r="C8" s="13">
        <f aca="true" t="shared" si="2" ref="C8:K8">C9+C10</f>
        <v>4837</v>
      </c>
      <c r="D8" s="13">
        <f t="shared" si="2"/>
        <v>15133</v>
      </c>
      <c r="E8" s="13">
        <f t="shared" si="2"/>
        <v>10739</v>
      </c>
      <c r="F8" s="13">
        <f t="shared" si="2"/>
        <v>10235</v>
      </c>
      <c r="G8" s="13">
        <f t="shared" si="2"/>
        <v>7428</v>
      </c>
      <c r="H8" s="13">
        <f t="shared" si="2"/>
        <v>3699</v>
      </c>
      <c r="I8" s="13">
        <f t="shared" si="2"/>
        <v>4245</v>
      </c>
      <c r="J8" s="13">
        <f t="shared" si="2"/>
        <v>5779</v>
      </c>
      <c r="K8" s="13">
        <f t="shared" si="2"/>
        <v>9406</v>
      </c>
      <c r="L8" s="13">
        <f t="shared" si="1"/>
        <v>76256</v>
      </c>
      <c r="M8"/>
    </row>
    <row r="9" spans="1:13" ht="17.25" customHeight="1">
      <c r="A9" s="14" t="s">
        <v>18</v>
      </c>
      <c r="B9" s="15">
        <v>4751</v>
      </c>
      <c r="C9" s="15">
        <v>4837</v>
      </c>
      <c r="D9" s="15">
        <v>15133</v>
      </c>
      <c r="E9" s="15">
        <v>10739</v>
      </c>
      <c r="F9" s="15">
        <v>10235</v>
      </c>
      <c r="G9" s="15">
        <v>7428</v>
      </c>
      <c r="H9" s="15">
        <v>3644</v>
      </c>
      <c r="I9" s="15">
        <v>4245</v>
      </c>
      <c r="J9" s="15">
        <v>5779</v>
      </c>
      <c r="K9" s="15">
        <v>9406</v>
      </c>
      <c r="L9" s="13">
        <f t="shared" si="1"/>
        <v>76197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55</v>
      </c>
      <c r="I10" s="15">
        <v>0</v>
      </c>
      <c r="J10" s="15">
        <v>0</v>
      </c>
      <c r="K10" s="15">
        <v>0</v>
      </c>
      <c r="L10" s="13">
        <f t="shared" si="1"/>
        <v>59</v>
      </c>
      <c r="M10"/>
    </row>
    <row r="11" spans="1:13" ht="17.25" customHeight="1">
      <c r="A11" s="12" t="s">
        <v>71</v>
      </c>
      <c r="B11" s="15">
        <v>71189</v>
      </c>
      <c r="C11" s="15">
        <v>84714</v>
      </c>
      <c r="D11" s="15">
        <v>251673</v>
      </c>
      <c r="E11" s="15">
        <v>206109</v>
      </c>
      <c r="F11" s="15">
        <v>212435</v>
      </c>
      <c r="G11" s="15">
        <v>119307</v>
      </c>
      <c r="H11" s="15">
        <v>65592</v>
      </c>
      <c r="I11" s="15">
        <v>101577</v>
      </c>
      <c r="J11" s="15">
        <v>96429</v>
      </c>
      <c r="K11" s="15">
        <v>178168</v>
      </c>
      <c r="L11" s="13">
        <f t="shared" si="1"/>
        <v>1387193</v>
      </c>
      <c r="M11" s="60"/>
    </row>
    <row r="12" spans="1:13" ht="17.25" customHeight="1">
      <c r="A12" s="14" t="s">
        <v>83</v>
      </c>
      <c r="B12" s="15">
        <v>8705</v>
      </c>
      <c r="C12" s="15">
        <v>6499</v>
      </c>
      <c r="D12" s="15">
        <v>22695</v>
      </c>
      <c r="E12" s="15">
        <v>21125</v>
      </c>
      <c r="F12" s="15">
        <v>18127</v>
      </c>
      <c r="G12" s="15">
        <v>11365</v>
      </c>
      <c r="H12" s="15">
        <v>6028</v>
      </c>
      <c r="I12" s="15">
        <v>5787</v>
      </c>
      <c r="J12" s="15">
        <v>7390</v>
      </c>
      <c r="K12" s="15">
        <v>11871</v>
      </c>
      <c r="L12" s="13">
        <f t="shared" si="1"/>
        <v>119592</v>
      </c>
      <c r="M12" s="60"/>
    </row>
    <row r="13" spans="1:13" ht="17.25" customHeight="1">
      <c r="A13" s="14" t="s">
        <v>72</v>
      </c>
      <c r="B13" s="15">
        <f>+B11-B12</f>
        <v>62484</v>
      </c>
      <c r="C13" s="15">
        <f aca="true" t="shared" si="3" ref="C13:K13">+C11-C12</f>
        <v>78215</v>
      </c>
      <c r="D13" s="15">
        <f t="shared" si="3"/>
        <v>228978</v>
      </c>
      <c r="E13" s="15">
        <f t="shared" si="3"/>
        <v>184984</v>
      </c>
      <c r="F13" s="15">
        <f t="shared" si="3"/>
        <v>194308</v>
      </c>
      <c r="G13" s="15">
        <f t="shared" si="3"/>
        <v>107942</v>
      </c>
      <c r="H13" s="15">
        <f t="shared" si="3"/>
        <v>59564</v>
      </c>
      <c r="I13" s="15">
        <f t="shared" si="3"/>
        <v>95790</v>
      </c>
      <c r="J13" s="15">
        <f t="shared" si="3"/>
        <v>89039</v>
      </c>
      <c r="K13" s="15">
        <f t="shared" si="3"/>
        <v>166297</v>
      </c>
      <c r="L13" s="13">
        <f t="shared" si="1"/>
        <v>1267601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1.338864750817069</v>
      </c>
      <c r="C18" s="22">
        <v>1.290137509982846</v>
      </c>
      <c r="D18" s="22">
        <v>1.144058625323243</v>
      </c>
      <c r="E18" s="22">
        <v>1.186244043237469</v>
      </c>
      <c r="F18" s="22">
        <v>1.313593061586741</v>
      </c>
      <c r="G18" s="22">
        <v>1.276286859347236</v>
      </c>
      <c r="H18" s="22">
        <v>1.212323385775802</v>
      </c>
      <c r="I18" s="22">
        <v>1.193683569183557</v>
      </c>
      <c r="J18" s="22">
        <v>1.40354442924665</v>
      </c>
      <c r="K18" s="22">
        <v>1.174893899960152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735899.8300000002</v>
      </c>
      <c r="C20" s="25">
        <f aca="true" t="shared" si="4" ref="C20:K20">SUM(C21:C28)</f>
        <v>484228.8</v>
      </c>
      <c r="D20" s="25">
        <f t="shared" si="4"/>
        <v>1543104.85</v>
      </c>
      <c r="E20" s="25">
        <f t="shared" si="4"/>
        <v>1298794.1</v>
      </c>
      <c r="F20" s="25">
        <f t="shared" si="4"/>
        <v>1322848.59</v>
      </c>
      <c r="G20" s="25">
        <f t="shared" si="4"/>
        <v>801723.5800000001</v>
      </c>
      <c r="H20" s="25">
        <f t="shared" si="4"/>
        <v>460101.22</v>
      </c>
      <c r="I20" s="25">
        <f t="shared" si="4"/>
        <v>564543.1400000001</v>
      </c>
      <c r="J20" s="25">
        <f t="shared" si="4"/>
        <v>695478.24</v>
      </c>
      <c r="K20" s="25">
        <f t="shared" si="4"/>
        <v>871037.32</v>
      </c>
      <c r="L20" s="25">
        <f>SUM(B20:K20)</f>
        <v>8777759.670000002</v>
      </c>
      <c r="M20"/>
    </row>
    <row r="21" spans="1:13" ht="17.25" customHeight="1">
      <c r="A21" s="26" t="s">
        <v>22</v>
      </c>
      <c r="B21" s="56">
        <f>ROUND((B15+B16)*B7,2)</f>
        <v>545680.42</v>
      </c>
      <c r="C21" s="56">
        <f aca="true" t="shared" si="5" ref="C21:K21">ROUND((C15+C16)*C7,2)</f>
        <v>362556.18</v>
      </c>
      <c r="D21" s="56">
        <f t="shared" si="5"/>
        <v>1285604.71</v>
      </c>
      <c r="E21" s="56">
        <f t="shared" si="5"/>
        <v>1058413.4</v>
      </c>
      <c r="F21" s="56">
        <f t="shared" si="5"/>
        <v>960286.64</v>
      </c>
      <c r="G21" s="56">
        <f t="shared" si="5"/>
        <v>600977.37</v>
      </c>
      <c r="H21" s="56">
        <f t="shared" si="5"/>
        <v>361934.61</v>
      </c>
      <c r="I21" s="56">
        <f t="shared" si="5"/>
        <v>458283.34</v>
      </c>
      <c r="J21" s="56">
        <f t="shared" si="5"/>
        <v>476708.33</v>
      </c>
      <c r="K21" s="56">
        <f t="shared" si="5"/>
        <v>714413.09</v>
      </c>
      <c r="L21" s="33">
        <f aca="true" t="shared" si="6" ref="L21:L28">SUM(B21:K21)</f>
        <v>6824858.09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184911.86</v>
      </c>
      <c r="C22" s="33">
        <f t="shared" si="7"/>
        <v>105191.15</v>
      </c>
      <c r="D22" s="33">
        <f t="shared" si="7"/>
        <v>185202.45</v>
      </c>
      <c r="E22" s="33">
        <f t="shared" si="7"/>
        <v>197123.19</v>
      </c>
      <c r="F22" s="33">
        <f t="shared" si="7"/>
        <v>301139.23</v>
      </c>
      <c r="G22" s="33">
        <f t="shared" si="7"/>
        <v>166042.15</v>
      </c>
      <c r="H22" s="33">
        <f t="shared" si="7"/>
        <v>76847.18</v>
      </c>
      <c r="I22" s="33">
        <f t="shared" si="7"/>
        <v>88761.95</v>
      </c>
      <c r="J22" s="33">
        <f t="shared" si="7"/>
        <v>192372.99</v>
      </c>
      <c r="K22" s="33">
        <f t="shared" si="7"/>
        <v>124946.49</v>
      </c>
      <c r="L22" s="33">
        <f t="shared" si="6"/>
        <v>1622538.64</v>
      </c>
      <c r="M22"/>
    </row>
    <row r="23" spans="1:13" ht="17.25" customHeight="1">
      <c r="A23" s="27" t="s">
        <v>24</v>
      </c>
      <c r="B23" s="33">
        <v>2506</v>
      </c>
      <c r="C23" s="33">
        <v>14004.28</v>
      </c>
      <c r="D23" s="33">
        <v>66411.1</v>
      </c>
      <c r="E23" s="33">
        <v>37842.59</v>
      </c>
      <c r="F23" s="33">
        <v>55910.96</v>
      </c>
      <c r="G23" s="33">
        <v>33514.16</v>
      </c>
      <c r="H23" s="33">
        <v>18888.87</v>
      </c>
      <c r="I23" s="33">
        <v>14896.47</v>
      </c>
      <c r="J23" s="33">
        <v>21878.1</v>
      </c>
      <c r="K23" s="33">
        <v>26842.79</v>
      </c>
      <c r="L23" s="33">
        <f t="shared" si="6"/>
        <v>292695.31999999995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617.43</v>
      </c>
      <c r="C26" s="33">
        <v>406.41</v>
      </c>
      <c r="D26" s="33">
        <v>1297.39</v>
      </c>
      <c r="E26" s="33">
        <v>1091.58</v>
      </c>
      <c r="F26" s="33">
        <v>1112.42</v>
      </c>
      <c r="G26" s="33">
        <v>674.75</v>
      </c>
      <c r="H26" s="33">
        <v>385.57</v>
      </c>
      <c r="I26" s="33">
        <v>474.15</v>
      </c>
      <c r="J26" s="33">
        <v>583.57</v>
      </c>
      <c r="K26" s="33">
        <v>732.06</v>
      </c>
      <c r="L26" s="33">
        <f t="shared" si="6"/>
        <v>7375.329999999998</v>
      </c>
      <c r="M26" s="60"/>
    </row>
    <row r="27" spans="1:13" ht="17.25" customHeight="1">
      <c r="A27" s="27" t="s">
        <v>75</v>
      </c>
      <c r="B27" s="33">
        <v>314.15</v>
      </c>
      <c r="C27" s="33">
        <v>237.32</v>
      </c>
      <c r="D27" s="33">
        <v>770.78</v>
      </c>
      <c r="E27" s="33">
        <v>589.49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4167.51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-123153.45000000001</v>
      </c>
      <c r="C31" s="33">
        <f t="shared" si="8"/>
        <v>-21282.8</v>
      </c>
      <c r="D31" s="33">
        <f t="shared" si="8"/>
        <v>-66585.2</v>
      </c>
      <c r="E31" s="33">
        <f t="shared" si="8"/>
        <v>-52770.249999999905</v>
      </c>
      <c r="F31" s="33">
        <f t="shared" si="8"/>
        <v>-45034</v>
      </c>
      <c r="G31" s="33">
        <f t="shared" si="8"/>
        <v>-32683.2</v>
      </c>
      <c r="H31" s="33">
        <f t="shared" si="8"/>
        <v>-16033.6</v>
      </c>
      <c r="I31" s="33">
        <f t="shared" si="8"/>
        <v>-26090</v>
      </c>
      <c r="J31" s="33">
        <f t="shared" si="8"/>
        <v>-25427.6</v>
      </c>
      <c r="K31" s="33">
        <f t="shared" si="8"/>
        <v>-41386.4</v>
      </c>
      <c r="L31" s="33">
        <f aca="true" t="shared" si="9" ref="L31:L38">SUM(B31:K31)</f>
        <v>-450446.4999999999</v>
      </c>
      <c r="M31"/>
    </row>
    <row r="32" spans="1:13" ht="18.75" customHeight="1">
      <c r="A32" s="27" t="s">
        <v>28</v>
      </c>
      <c r="B32" s="33">
        <f>B33+B34+B35+B36</f>
        <v>-20904.4</v>
      </c>
      <c r="C32" s="33">
        <f aca="true" t="shared" si="10" ref="C32:K32">C33+C34+C35+C36</f>
        <v>-21282.8</v>
      </c>
      <c r="D32" s="33">
        <f t="shared" si="10"/>
        <v>-66585.2</v>
      </c>
      <c r="E32" s="33">
        <f t="shared" si="10"/>
        <v>-47251.6</v>
      </c>
      <c r="F32" s="33">
        <f t="shared" si="10"/>
        <v>-45034</v>
      </c>
      <c r="G32" s="33">
        <f t="shared" si="10"/>
        <v>-32683.2</v>
      </c>
      <c r="H32" s="33">
        <f t="shared" si="10"/>
        <v>-16033.6</v>
      </c>
      <c r="I32" s="33">
        <f t="shared" si="10"/>
        <v>-26090</v>
      </c>
      <c r="J32" s="33">
        <f t="shared" si="10"/>
        <v>-25427.6</v>
      </c>
      <c r="K32" s="33">
        <f t="shared" si="10"/>
        <v>-41386.4</v>
      </c>
      <c r="L32" s="33">
        <f t="shared" si="9"/>
        <v>-342678.80000000005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-20904.4</v>
      </c>
      <c r="C33" s="33">
        <f t="shared" si="11"/>
        <v>-21282.8</v>
      </c>
      <c r="D33" s="33">
        <f t="shared" si="11"/>
        <v>-66585.2</v>
      </c>
      <c r="E33" s="33">
        <f t="shared" si="11"/>
        <v>-47251.6</v>
      </c>
      <c r="F33" s="33">
        <f t="shared" si="11"/>
        <v>-45034</v>
      </c>
      <c r="G33" s="33">
        <f t="shared" si="11"/>
        <v>-32683.2</v>
      </c>
      <c r="H33" s="33">
        <f t="shared" si="11"/>
        <v>-16033.6</v>
      </c>
      <c r="I33" s="33">
        <f t="shared" si="11"/>
        <v>-18678</v>
      </c>
      <c r="J33" s="33">
        <f t="shared" si="11"/>
        <v>-25427.6</v>
      </c>
      <c r="K33" s="33">
        <f t="shared" si="11"/>
        <v>-41386.4</v>
      </c>
      <c r="L33" s="33">
        <f t="shared" si="9"/>
        <v>-335266.80000000005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-7412</v>
      </c>
      <c r="J36" s="17">
        <v>0</v>
      </c>
      <c r="K36" s="17">
        <v>0</v>
      </c>
      <c r="L36" s="33">
        <f t="shared" si="9"/>
        <v>-7412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-107767.69999999991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612746.3800000001</v>
      </c>
      <c r="C55" s="41">
        <f t="shared" si="16"/>
        <v>462946</v>
      </c>
      <c r="D55" s="41">
        <f t="shared" si="16"/>
        <v>1476519.6500000001</v>
      </c>
      <c r="E55" s="41">
        <f t="shared" si="16"/>
        <v>1246023.85</v>
      </c>
      <c r="F55" s="41">
        <f t="shared" si="16"/>
        <v>1277814.59</v>
      </c>
      <c r="G55" s="41">
        <f t="shared" si="16"/>
        <v>769040.3800000001</v>
      </c>
      <c r="H55" s="41">
        <f t="shared" si="16"/>
        <v>444067.62</v>
      </c>
      <c r="I55" s="41">
        <f t="shared" si="16"/>
        <v>538453.1400000001</v>
      </c>
      <c r="J55" s="41">
        <f t="shared" si="16"/>
        <v>670050.64</v>
      </c>
      <c r="K55" s="41">
        <f t="shared" si="16"/>
        <v>829650.9199999999</v>
      </c>
      <c r="L55" s="42">
        <f t="shared" si="14"/>
        <v>8327313.170000001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612746.38</v>
      </c>
      <c r="C61" s="41">
        <f aca="true" t="shared" si="18" ref="C61:J61">SUM(C62:C73)</f>
        <v>462945.99</v>
      </c>
      <c r="D61" s="41">
        <f t="shared" si="18"/>
        <v>1476519.6454852372</v>
      </c>
      <c r="E61" s="41">
        <f t="shared" si="18"/>
        <v>1246023.867189467</v>
      </c>
      <c r="F61" s="41">
        <f t="shared" si="18"/>
        <v>1277814.583874409</v>
      </c>
      <c r="G61" s="41">
        <f t="shared" si="18"/>
        <v>769040.378815829</v>
      </c>
      <c r="H61" s="41">
        <f t="shared" si="18"/>
        <v>444067.620664902</v>
      </c>
      <c r="I61" s="41">
        <f>SUM(I62:I78)</f>
        <v>538453.135204948</v>
      </c>
      <c r="J61" s="41">
        <f t="shared" si="18"/>
        <v>670050.644790507</v>
      </c>
      <c r="K61" s="41">
        <f>SUM(K62:K75)</f>
        <v>829650.93</v>
      </c>
      <c r="L61" s="46">
        <f>SUM(B61:K61)</f>
        <v>8327313.176025298</v>
      </c>
      <c r="M61" s="40"/>
    </row>
    <row r="62" spans="1:13" ht="18.75" customHeight="1">
      <c r="A62" s="47" t="s">
        <v>46</v>
      </c>
      <c r="B62" s="48">
        <v>612746.38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612746.38</v>
      </c>
      <c r="M62"/>
    </row>
    <row r="63" spans="1:13" ht="18.75" customHeight="1">
      <c r="A63" s="47" t="s">
        <v>55</v>
      </c>
      <c r="B63" s="17">
        <v>0</v>
      </c>
      <c r="C63" s="48">
        <v>405401.8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405401.8</v>
      </c>
      <c r="M63"/>
    </row>
    <row r="64" spans="1:13" ht="18.75" customHeight="1">
      <c r="A64" s="47" t="s">
        <v>56</v>
      </c>
      <c r="B64" s="17">
        <v>0</v>
      </c>
      <c r="C64" s="48">
        <v>57544.19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57544.19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1476519.6454852372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1476519.6454852372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1246023.867189467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1246023.867189467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1277814.583874409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1277814.583874409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769040.378815829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769040.378815829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444067.620664902</v>
      </c>
      <c r="I69" s="17">
        <v>0</v>
      </c>
      <c r="J69" s="17">
        <v>0</v>
      </c>
      <c r="K69" s="17">
        <v>0</v>
      </c>
      <c r="L69" s="46">
        <f t="shared" si="19"/>
        <v>444067.620664902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538453.135204948</v>
      </c>
      <c r="J70" s="17">
        <v>0</v>
      </c>
      <c r="K70" s="17">
        <v>0</v>
      </c>
      <c r="L70" s="46">
        <f t="shared" si="19"/>
        <v>538453.135204948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670050.644790507</v>
      </c>
      <c r="K71" s="17">
        <v>0</v>
      </c>
      <c r="L71" s="46">
        <f t="shared" si="19"/>
        <v>670050.644790507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485677.65</v>
      </c>
      <c r="L72" s="46">
        <f t="shared" si="19"/>
        <v>485677.65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343973.28</v>
      </c>
      <c r="L73" s="46">
        <f t="shared" si="19"/>
        <v>343973.28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2023-07-21T17:33:20Z</dcterms:modified>
  <cp:category/>
  <cp:version/>
  <cp:contentType/>
  <cp:contentStatus/>
</cp:coreProperties>
</file>