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<sst xmlns="http://schemas.openxmlformats.org/spreadsheetml/2006/main" count="86" uniqueCount="85">
  <si>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</si>
  <si>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</si>
  <si>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</si>
  <si>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</si>
  <si>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</si>
  <si>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</si>
  <si>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</si>
  <si>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</si>
  <si>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</si>
  <si>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</si>
  <si>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</si>
  <si>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</si>
  <si>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</si>
  <si>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</si>
  <si>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</si>
  <si>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</si>
  <si>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</si>
  <si>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</si>
  <si>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</si>
  <si>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</si>
  <si>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</si>
  <si>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</si>
  <si>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</si>
  <si>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</si>
  <si>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</si>
  <si>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</si>
  <si>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</si>
  <si>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</si>
  <si>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</si>
  <si>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</si>
  <si>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</si>
  <si>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</si>
  <si>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</si>
  <si>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</si>
  <si>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</si>
  <si>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</si>
  <si>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</si>
  <si>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</si>
  <si>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</si>
  <si>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</si>
  <si>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</si>
  <si>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</si>
  <si>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</si>
  <si>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</si>
  <si>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</si>
  <si>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</si>
  <si>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</si>
  <si>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</si>
  <si>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</si>
  <si>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</si>
  <si>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</si>
  <si>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</si>
  <si>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</si>
  <si>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</si>
  <si>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</si>
  <si>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</si>
  <si>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</si>
  <si>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</si>
  <si>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</si>
  <si>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</si>
  <si>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</si>
  <si>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</si>
  <si>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</si>
  <si>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</si>
  <si>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</si>
  <si>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</si>
  <si>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</si>
  <si>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</si>
  <si>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</si>
  <si>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</si>
  <si>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</si>
  <si>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</si>
  <si>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</si>
  <si>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</si>
  <si>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</si>
  <si>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</si>
  <si>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</si>
  <si>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</si>
  <si>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</si>
  <si>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</si>
  <si>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</si>
  <si>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</si>
  <si>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</si>
  <si>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</si>
  <si>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15/07/23 - VENCIMENTO 21/07/23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</si>
</sst>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43377</v>
      </c>
      <c r="C7" s="10">
        <f aca="true" t="shared" si="0" ref="C7:K7">C8+C11</f>
        <v>53848</v>
      </c>
      <c r="D7" s="10">
        <f t="shared" si="0"/>
        <v>171541</v>
      </c>
      <c r="E7" s="10">
        <f t="shared" si="0"/>
        <v>139442</v>
      </c>
      <c r="F7" s="10">
        <f t="shared" si="0"/>
        <v>156357</v>
      </c>
      <c r="G7" s="10">
        <f t="shared" si="0"/>
        <v>70185</v>
      </c>
      <c r="H7" s="10">
        <f t="shared" si="0"/>
        <v>36948</v>
      </c>
      <c r="I7" s="10">
        <f t="shared" si="0"/>
        <v>66967</v>
      </c>
      <c r="J7" s="10">
        <f t="shared" si="0"/>
        <v>43053</v>
      </c>
      <c r="K7" s="10">
        <f t="shared" si="0"/>
        <v>119584</v>
      </c>
      <c r="L7" s="10">
        <f aca="true" t="shared" si="1" ref="L7:L13">SUM(B7:K7)</f>
        <v>901302</v>
      </c>
      <c r="M7" s="11"/>
    </row>
    <row r="8" spans="1:13" ht="17.25" customHeight="1">
      <c r="A8" s="12" t="s">
        <v>82</v>
      </c>
      <c r="B8" s="13">
        <f>B9+B10</f>
        <v>3365</v>
      </c>
      <c r="C8" s="13">
        <f aca="true" t="shared" si="2" ref="C8:K8">C9+C10</f>
        <v>3513</v>
      </c>
      <c r="D8" s="13">
        <f t="shared" si="2"/>
        <v>12041</v>
      </c>
      <c r="E8" s="13">
        <f t="shared" si="2"/>
        <v>9108</v>
      </c>
      <c r="F8" s="13">
        <f t="shared" si="2"/>
        <v>8819</v>
      </c>
      <c r="G8" s="13">
        <f t="shared" si="2"/>
        <v>5225</v>
      </c>
      <c r="H8" s="13">
        <f t="shared" si="2"/>
        <v>2376</v>
      </c>
      <c r="I8" s="13">
        <f t="shared" si="2"/>
        <v>3105</v>
      </c>
      <c r="J8" s="13">
        <f t="shared" si="2"/>
        <v>2572</v>
      </c>
      <c r="K8" s="13">
        <f t="shared" si="2"/>
        <v>7035</v>
      </c>
      <c r="L8" s="13">
        <f t="shared" si="1"/>
        <v>57159</v>
      </c>
      <c r="M8"/>
    </row>
    <row r="9" spans="1:13" ht="17.25" customHeight="1">
      <c r="A9" s="14" t="s">
        <v>18</v>
      </c>
      <c r="B9" s="15">
        <v>3362</v>
      </c>
      <c r="C9" s="15">
        <v>3513</v>
      </c>
      <c r="D9" s="15">
        <v>12041</v>
      </c>
      <c r="E9" s="15">
        <v>9108</v>
      </c>
      <c r="F9" s="15">
        <v>8819</v>
      </c>
      <c r="G9" s="15">
        <v>5225</v>
      </c>
      <c r="H9" s="15">
        <v>2360</v>
      </c>
      <c r="I9" s="15">
        <v>3105</v>
      </c>
      <c r="J9" s="15">
        <v>2572</v>
      </c>
      <c r="K9" s="15">
        <v>7035</v>
      </c>
      <c r="L9" s="13">
        <f t="shared" si="1"/>
        <v>57140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16</v>
      </c>
      <c r="I10" s="15">
        <v>0</v>
      </c>
      <c r="J10" s="15">
        <v>0</v>
      </c>
      <c r="K10" s="15">
        <v>0</v>
      </c>
      <c r="L10" s="13">
        <f t="shared" si="1"/>
        <v>19</v>
      </c>
      <c r="M10"/>
    </row>
    <row r="11" spans="1:13" ht="17.25" customHeight="1">
      <c r="A11" s="12" t="s">
        <v>71</v>
      </c>
      <c r="B11" s="15">
        <v>40012</v>
      </c>
      <c r="C11" s="15">
        <v>50335</v>
      </c>
      <c r="D11" s="15">
        <v>159500</v>
      </c>
      <c r="E11" s="15">
        <v>130334</v>
      </c>
      <c r="F11" s="15">
        <v>147538</v>
      </c>
      <c r="G11" s="15">
        <v>64960</v>
      </c>
      <c r="H11" s="15">
        <v>34572</v>
      </c>
      <c r="I11" s="15">
        <v>63862</v>
      </c>
      <c r="J11" s="15">
        <v>40481</v>
      </c>
      <c r="K11" s="15">
        <v>112549</v>
      </c>
      <c r="L11" s="13">
        <f t="shared" si="1"/>
        <v>844143</v>
      </c>
      <c r="M11" s="60"/>
    </row>
    <row r="12" spans="1:13" ht="17.25" customHeight="1">
      <c r="A12" s="14" t="s">
        <v>83</v>
      </c>
      <c r="B12" s="15">
        <v>5044</v>
      </c>
      <c r="C12" s="15">
        <v>4193</v>
      </c>
      <c r="D12" s="15">
        <v>14171</v>
      </c>
      <c r="E12" s="15">
        <v>14099</v>
      </c>
      <c r="F12" s="15">
        <v>13420</v>
      </c>
      <c r="G12" s="15">
        <v>6733</v>
      </c>
      <c r="H12" s="15">
        <v>3514</v>
      </c>
      <c r="I12" s="15">
        <v>3288</v>
      </c>
      <c r="J12" s="15">
        <v>3265</v>
      </c>
      <c r="K12" s="15">
        <v>7206</v>
      </c>
      <c r="L12" s="13">
        <f t="shared" si="1"/>
        <v>74933</v>
      </c>
      <c r="M12" s="60"/>
    </row>
    <row r="13" spans="1:13" ht="17.25" customHeight="1">
      <c r="A13" s="14" t="s">
        <v>72</v>
      </c>
      <c r="B13" s="15">
        <f>+B11-B12</f>
        <v>34968</v>
      </c>
      <c r="C13" s="15">
        <f aca="true" t="shared" si="3" ref="C13:K13">+C11-C12</f>
        <v>46142</v>
      </c>
      <c r="D13" s="15">
        <f t="shared" si="3"/>
        <v>145329</v>
      </c>
      <c r="E13" s="15">
        <f t="shared" si="3"/>
        <v>116235</v>
      </c>
      <c r="F13" s="15">
        <f t="shared" si="3"/>
        <v>134118</v>
      </c>
      <c r="G13" s="15">
        <f t="shared" si="3"/>
        <v>58227</v>
      </c>
      <c r="H13" s="15">
        <f t="shared" si="3"/>
        <v>31058</v>
      </c>
      <c r="I13" s="15">
        <f t="shared" si="3"/>
        <v>60574</v>
      </c>
      <c r="J13" s="15">
        <f t="shared" si="3"/>
        <v>37216</v>
      </c>
      <c r="K13" s="15">
        <f t="shared" si="3"/>
        <v>105343</v>
      </c>
      <c r="L13" s="13">
        <f t="shared" si="1"/>
        <v>769210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1.329022690536002</v>
      </c>
      <c r="C18" s="22">
        <v>1.260215378351989</v>
      </c>
      <c r="D18" s="22">
        <v>1.13352010904127</v>
      </c>
      <c r="E18" s="22">
        <v>1.163709637749928</v>
      </c>
      <c r="F18" s="22">
        <v>1.314010441215782</v>
      </c>
      <c r="G18" s="22">
        <v>1.228408118024179</v>
      </c>
      <c r="H18" s="22">
        <v>1.182485625625329</v>
      </c>
      <c r="I18" s="22">
        <v>1.13359606873116</v>
      </c>
      <c r="J18" s="22">
        <v>1.371472393631853</v>
      </c>
      <c r="K18" s="22">
        <v>1.162704970724228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418087.62</v>
      </c>
      <c r="C20" s="25">
        <f aca="true" t="shared" si="4" ref="C20:K20">SUM(C21:C28)</f>
        <v>286279.68000000005</v>
      </c>
      <c r="D20" s="25">
        <f t="shared" si="4"/>
        <v>986312.5600000002</v>
      </c>
      <c r="E20" s="25">
        <f t="shared" si="4"/>
        <v>828885.4699999999</v>
      </c>
      <c r="F20" s="25">
        <f t="shared" si="4"/>
        <v>929211.7299999999</v>
      </c>
      <c r="G20" s="25">
        <f t="shared" si="4"/>
        <v>430125.12</v>
      </c>
      <c r="H20" s="25">
        <f t="shared" si="4"/>
        <v>240714.52</v>
      </c>
      <c r="I20" s="25">
        <f t="shared" si="4"/>
        <v>341509.13999999996</v>
      </c>
      <c r="J20" s="25">
        <f t="shared" si="4"/>
        <v>290334.0299999999</v>
      </c>
      <c r="K20" s="25">
        <f t="shared" si="4"/>
        <v>553777.7999999998</v>
      </c>
      <c r="L20" s="25">
        <f>SUM(B20:K20)</f>
        <v>5305237.67</v>
      </c>
      <c r="M20"/>
    </row>
    <row r="21" spans="1:13" ht="17.25" customHeight="1">
      <c r="A21" s="26" t="s">
        <v>22</v>
      </c>
      <c r="B21" s="56">
        <f>ROUND((B15+B16)*B7,2)</f>
        <v>311676.76</v>
      </c>
      <c r="C21" s="56">
        <f aca="true" t="shared" si="5" ref="C21:K21">ROUND((C15+C16)*C7,2)</f>
        <v>218009.01</v>
      </c>
      <c r="D21" s="56">
        <f t="shared" si="5"/>
        <v>826570.31</v>
      </c>
      <c r="E21" s="56">
        <f t="shared" si="5"/>
        <v>680602.46</v>
      </c>
      <c r="F21" s="56">
        <f t="shared" si="5"/>
        <v>674305.2</v>
      </c>
      <c r="G21" s="56">
        <f t="shared" si="5"/>
        <v>332817.27</v>
      </c>
      <c r="H21" s="56">
        <f t="shared" si="5"/>
        <v>192994.18</v>
      </c>
      <c r="I21" s="56">
        <f t="shared" si="5"/>
        <v>290013.99</v>
      </c>
      <c r="J21" s="56">
        <f t="shared" si="5"/>
        <v>200803.5</v>
      </c>
      <c r="K21" s="56">
        <f t="shared" si="5"/>
        <v>455459.58</v>
      </c>
      <c r="L21" s="33">
        <f aca="true" t="shared" si="6" ref="L21:L28">SUM(B21:K21)</f>
        <v>4183252.2600000007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102548.73</v>
      </c>
      <c r="C22" s="33">
        <f t="shared" si="7"/>
        <v>56729.3</v>
      </c>
      <c r="D22" s="33">
        <f t="shared" si="7"/>
        <v>110363.76</v>
      </c>
      <c r="E22" s="33">
        <f t="shared" si="7"/>
        <v>111421.18</v>
      </c>
      <c r="F22" s="33">
        <f t="shared" si="7"/>
        <v>211738.87</v>
      </c>
      <c r="G22" s="33">
        <f t="shared" si="7"/>
        <v>76018.17</v>
      </c>
      <c r="H22" s="33">
        <f t="shared" si="7"/>
        <v>35218.66</v>
      </c>
      <c r="I22" s="33">
        <f t="shared" si="7"/>
        <v>38744.73</v>
      </c>
      <c r="J22" s="33">
        <f t="shared" si="7"/>
        <v>74592.96</v>
      </c>
      <c r="K22" s="33">
        <f t="shared" si="7"/>
        <v>74105.54</v>
      </c>
      <c r="L22" s="33">
        <f t="shared" si="6"/>
        <v>891481.9</v>
      </c>
      <c r="M22"/>
    </row>
    <row r="23" spans="1:13" ht="17.25" customHeight="1">
      <c r="A23" s="27" t="s">
        <v>24</v>
      </c>
      <c r="B23" s="33">
        <v>1128.31</v>
      </c>
      <c r="C23" s="33">
        <v>9092.83</v>
      </c>
      <c r="D23" s="33">
        <v>43491.9</v>
      </c>
      <c r="E23" s="33">
        <v>31446.91</v>
      </c>
      <c r="F23" s="33">
        <v>37546.48</v>
      </c>
      <c r="G23" s="33">
        <v>20209.2</v>
      </c>
      <c r="H23" s="33">
        <v>10138.85</v>
      </c>
      <c r="I23" s="33">
        <v>10172.49</v>
      </c>
      <c r="J23" s="33">
        <v>10619.35</v>
      </c>
      <c r="K23" s="33">
        <v>19380.33</v>
      </c>
      <c r="L23" s="33">
        <f t="shared" si="6"/>
        <v>193226.65000000002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549.7</v>
      </c>
      <c r="C26" s="33">
        <v>377.76</v>
      </c>
      <c r="D26" s="33">
        <v>1297.39</v>
      </c>
      <c r="E26" s="33">
        <v>1091.58</v>
      </c>
      <c r="F26" s="33">
        <v>1221.84</v>
      </c>
      <c r="G26" s="33">
        <v>565.33</v>
      </c>
      <c r="H26" s="33">
        <v>317.84</v>
      </c>
      <c r="I26" s="33">
        <v>450.7</v>
      </c>
      <c r="J26" s="33">
        <v>382.97</v>
      </c>
      <c r="K26" s="33">
        <v>729.46</v>
      </c>
      <c r="L26" s="33">
        <f t="shared" si="6"/>
        <v>6984.570000000001</v>
      </c>
      <c r="M26" s="60"/>
    </row>
    <row r="27" spans="1:13" ht="17.25" customHeight="1">
      <c r="A27" s="27" t="s">
        <v>75</v>
      </c>
      <c r="B27" s="33">
        <v>314.15</v>
      </c>
      <c r="C27" s="33">
        <v>237.32</v>
      </c>
      <c r="D27" s="33">
        <v>770.78</v>
      </c>
      <c r="E27" s="33">
        <v>589.49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4167.51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-117041.85</v>
      </c>
      <c r="C31" s="33">
        <f t="shared" si="8"/>
        <v>-15457.2</v>
      </c>
      <c r="D31" s="33">
        <f t="shared" si="8"/>
        <v>-52980.4</v>
      </c>
      <c r="E31" s="33">
        <f t="shared" si="8"/>
        <v>-801593.85</v>
      </c>
      <c r="F31" s="33">
        <f t="shared" si="8"/>
        <v>-38803.6</v>
      </c>
      <c r="G31" s="33">
        <f t="shared" si="8"/>
        <v>-22990</v>
      </c>
      <c r="H31" s="33">
        <f t="shared" si="8"/>
        <v>-10384</v>
      </c>
      <c r="I31" s="33">
        <f t="shared" si="8"/>
        <v>-328662</v>
      </c>
      <c r="J31" s="33">
        <f t="shared" si="8"/>
        <v>-11316.8</v>
      </c>
      <c r="K31" s="33">
        <f t="shared" si="8"/>
        <v>-30954</v>
      </c>
      <c r="L31" s="33">
        <f aca="true" t="shared" si="9" ref="L31:L38">SUM(B31:K31)</f>
        <v>-1430183.7</v>
      </c>
      <c r="M31"/>
    </row>
    <row r="32" spans="1:13" ht="18.75" customHeight="1">
      <c r="A32" s="27" t="s">
        <v>28</v>
      </c>
      <c r="B32" s="33">
        <f>B33+B34+B35+B36</f>
        <v>-14792.8</v>
      </c>
      <c r="C32" s="33">
        <f aca="true" t="shared" si="10" ref="C32:K32">C33+C34+C35+C36</f>
        <v>-15457.2</v>
      </c>
      <c r="D32" s="33">
        <f t="shared" si="10"/>
        <v>-52980.4</v>
      </c>
      <c r="E32" s="33">
        <f t="shared" si="10"/>
        <v>-40075.2</v>
      </c>
      <c r="F32" s="33">
        <f t="shared" si="10"/>
        <v>-38803.6</v>
      </c>
      <c r="G32" s="33">
        <f t="shared" si="10"/>
        <v>-22990</v>
      </c>
      <c r="H32" s="33">
        <f t="shared" si="10"/>
        <v>-10384</v>
      </c>
      <c r="I32" s="33">
        <f t="shared" si="10"/>
        <v>-13662</v>
      </c>
      <c r="J32" s="33">
        <f t="shared" si="10"/>
        <v>-11316.8</v>
      </c>
      <c r="K32" s="33">
        <f t="shared" si="10"/>
        <v>-30954</v>
      </c>
      <c r="L32" s="33">
        <f t="shared" si="9"/>
        <v>-251415.99999999997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-14792.8</v>
      </c>
      <c r="C33" s="33">
        <f t="shared" si="11"/>
        <v>-15457.2</v>
      </c>
      <c r="D33" s="33">
        <f t="shared" si="11"/>
        <v>-52980.4</v>
      </c>
      <c r="E33" s="33">
        <f t="shared" si="11"/>
        <v>-40075.2</v>
      </c>
      <c r="F33" s="33">
        <f t="shared" si="11"/>
        <v>-38803.6</v>
      </c>
      <c r="G33" s="33">
        <f t="shared" si="11"/>
        <v>-22990</v>
      </c>
      <c r="H33" s="33">
        <f t="shared" si="11"/>
        <v>-10384</v>
      </c>
      <c r="I33" s="33">
        <f t="shared" si="11"/>
        <v>-13662</v>
      </c>
      <c r="J33" s="33">
        <f t="shared" si="11"/>
        <v>-11316.8</v>
      </c>
      <c r="K33" s="33">
        <f t="shared" si="11"/>
        <v>-30954</v>
      </c>
      <c r="L33" s="33">
        <f t="shared" si="9"/>
        <v>-251415.99999999997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-761518.65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-315000</v>
      </c>
      <c r="J37" s="38">
        <f t="shared" si="12"/>
        <v>0</v>
      </c>
      <c r="K37" s="38">
        <f t="shared" si="12"/>
        <v>0</v>
      </c>
      <c r="L37" s="33">
        <f t="shared" si="9"/>
        <v>-1178767.7000000002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301045.77</v>
      </c>
      <c r="C55" s="41">
        <f t="shared" si="16"/>
        <v>270822.48000000004</v>
      </c>
      <c r="D55" s="41">
        <f t="shared" si="16"/>
        <v>933332.1600000001</v>
      </c>
      <c r="E55" s="41">
        <f t="shared" si="16"/>
        <v>27291.61999999988</v>
      </c>
      <c r="F55" s="41">
        <f t="shared" si="16"/>
        <v>890408.1299999999</v>
      </c>
      <c r="G55" s="41">
        <f t="shared" si="16"/>
        <v>407135.12</v>
      </c>
      <c r="H55" s="41">
        <f t="shared" si="16"/>
        <v>230330.52</v>
      </c>
      <c r="I55" s="41">
        <f t="shared" si="16"/>
        <v>12847.139999999956</v>
      </c>
      <c r="J55" s="41">
        <f t="shared" si="16"/>
        <v>279017.2299999999</v>
      </c>
      <c r="K55" s="41">
        <f t="shared" si="16"/>
        <v>522823.7999999998</v>
      </c>
      <c r="L55" s="42">
        <f t="shared" si="14"/>
        <v>3875053.97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301045.77</v>
      </c>
      <c r="C61" s="41">
        <f aca="true" t="shared" si="18" ref="C61:J61">SUM(C62:C73)</f>
        <v>270822.48</v>
      </c>
      <c r="D61" s="41">
        <f t="shared" si="18"/>
        <v>933332.1504856802</v>
      </c>
      <c r="E61" s="41">
        <f t="shared" si="18"/>
        <v>27291.617744864896</v>
      </c>
      <c r="F61" s="41">
        <f t="shared" si="18"/>
        <v>890408.130303158</v>
      </c>
      <c r="G61" s="41">
        <f t="shared" si="18"/>
        <v>407135.1204152272</v>
      </c>
      <c r="H61" s="41">
        <f t="shared" si="18"/>
        <v>230330.5200409517</v>
      </c>
      <c r="I61" s="41">
        <f>SUM(I62:I78)</f>
        <v>12847.128585578</v>
      </c>
      <c r="J61" s="41">
        <f t="shared" si="18"/>
        <v>279017.2229749323</v>
      </c>
      <c r="K61" s="41">
        <f>SUM(K62:K75)</f>
        <v>522823.79000000004</v>
      </c>
      <c r="L61" s="46">
        <f>SUM(B61:K61)</f>
        <v>3875053.930550392</v>
      </c>
      <c r="M61" s="40"/>
    </row>
    <row r="62" spans="1:13" ht="18.75" customHeight="1">
      <c r="A62" s="47" t="s">
        <v>46</v>
      </c>
      <c r="B62" s="48">
        <v>301045.77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301045.77</v>
      </c>
      <c r="M62"/>
    </row>
    <row r="63" spans="1:13" ht="18.75" customHeight="1">
      <c r="A63" s="47" t="s">
        <v>55</v>
      </c>
      <c r="B63" s="17">
        <v>0</v>
      </c>
      <c r="C63" s="48">
        <v>236671.77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236671.77</v>
      </c>
      <c r="M63"/>
    </row>
    <row r="64" spans="1:13" ht="18.75" customHeight="1">
      <c r="A64" s="47" t="s">
        <v>56</v>
      </c>
      <c r="B64" s="17">
        <v>0</v>
      </c>
      <c r="C64" s="48">
        <v>34150.71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34150.71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933332.1504856802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933332.1504856802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27291.617744864896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27291.617744864896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890408.130303158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890408.130303158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407135.1204152272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407135.1204152272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230330.5200409517</v>
      </c>
      <c r="I69" s="17">
        <v>0</v>
      </c>
      <c r="J69" s="17">
        <v>0</v>
      </c>
      <c r="K69" s="17">
        <v>0</v>
      </c>
      <c r="L69" s="46">
        <f t="shared" si="19"/>
        <v>230330.5200409517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12847.128585578</v>
      </c>
      <c r="J70" s="17">
        <v>0</v>
      </c>
      <c r="K70" s="17">
        <v>0</v>
      </c>
      <c r="L70" s="46">
        <f t="shared" si="19"/>
        <v>12847.128585578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279017.2229749323</v>
      </c>
      <c r="K71" s="17">
        <v>0</v>
      </c>
      <c r="L71" s="46">
        <f t="shared" si="19"/>
        <v>279017.2229749323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285043.53</v>
      </c>
      <c r="L72" s="46">
        <f t="shared" si="19"/>
        <v>285043.53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237780.26</v>
      </c>
      <c r="L73" s="46">
        <f t="shared" si="19"/>
        <v>237780.26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2023-07-20T18:20:11Z</dcterms:modified>
  <cp:category/>
  <cp:version/>
  <cp:contentType/>
  <cp:contentStatus/>
</cp:coreProperties>
</file>