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" yWindow="706" windowWidth="20725" windowHeight="9205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<sst xmlns="http://schemas.openxmlformats.org/spreadsheetml/2006/main" count="86" uniqueCount="85">
  <si>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</si>
  <si>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</si>
  <si>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</si>
  <si>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</si>
  <si>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</si>
  <si>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</si>
  <si>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</si>
  <si>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</si>
  <si>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</si>
  <si>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</si>
  <si>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</si>
  <si>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</si>
  <si>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</si>
  <si>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</si>
  <si>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</si>
  <si>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</si>
  <si>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</si>
  <si>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</si>
  <si>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</si>
  <si>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</si>
  <si>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</si>
  <si>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</si>
  <si>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</si>
  <si>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</si>
  <si>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</si>
  <si>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</si>
  <si>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</si>
  <si>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</si>
  <si>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</si>
  <si>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</si>
  <si>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</si>
  <si>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</si>
  <si>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</si>
  <si>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</si>
  <si>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</si>
  <si>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</si>
  <si>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</si>
  <si>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</si>
  <si>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</si>
  <si>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</si>
  <si>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</si>
  <si>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</si>
  <si>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</si>
  <si>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</si>
  <si>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</si>
  <si>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</si>
  <si>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</si>
  <si>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</si>
  <si>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</si>
  <si>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</si>
  <si>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</si>
  <si>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</si>
  <si>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</si>
  <si>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</si>
  <si>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</si>
  <si>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</si>
  <si>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</si>
  <si>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</si>
  <si>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</si>
  <si>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</si>
  <si>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</si>
  <si>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</si>
  <si>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</si>
  <si>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</si>
  <si>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</si>
  <si>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</si>
  <si>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</si>
  <si>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</si>
  <si>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</si>
  <si>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</si>
  <si>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</si>
  <si>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</si>
  <si>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</si>
  <si>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</si>
  <si>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</si>
  <si>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</si>
  <si>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</si>
  <si>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</si>
  <si>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</si>
  <si>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</si>
  <si>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</si>
  <si>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</si>
  <si>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</si>
  <si>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</si>
  <si>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12/07/23 - VENCIMENTO 19/07/23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</si>
</sst>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80348</v>
      </c>
      <c r="C7" s="10">
        <f aca="true" t="shared" si="0" ref="C7:K7">C8+C11</f>
        <v>96626</v>
      </c>
      <c r="D7" s="10">
        <f t="shared" si="0"/>
        <v>292430</v>
      </c>
      <c r="E7" s="10">
        <f t="shared" si="0"/>
        <v>230778</v>
      </c>
      <c r="F7" s="10">
        <f t="shared" si="0"/>
        <v>238147</v>
      </c>
      <c r="G7" s="10">
        <f t="shared" si="0"/>
        <v>136704</v>
      </c>
      <c r="H7" s="10">
        <f t="shared" si="0"/>
        <v>74572</v>
      </c>
      <c r="I7" s="10">
        <f t="shared" si="0"/>
        <v>113192</v>
      </c>
      <c r="J7" s="10">
        <f t="shared" si="0"/>
        <v>109788</v>
      </c>
      <c r="K7" s="10">
        <f t="shared" si="0"/>
        <v>200674</v>
      </c>
      <c r="L7" s="10">
        <f aca="true" t="shared" si="1" ref="L7:L13">SUM(B7:K7)</f>
        <v>1573259</v>
      </c>
      <c r="M7" s="11"/>
    </row>
    <row r="8" spans="1:13" ht="17.25" customHeight="1">
      <c r="A8" s="12" t="s">
        <v>82</v>
      </c>
      <c r="B8" s="13">
        <f>B9+B10</f>
        <v>4582</v>
      </c>
      <c r="C8" s="13">
        <f aca="true" t="shared" si="2" ref="C8:K8">C9+C10</f>
        <v>4888</v>
      </c>
      <c r="D8" s="13">
        <f t="shared" si="2"/>
        <v>15744</v>
      </c>
      <c r="E8" s="13">
        <f t="shared" si="2"/>
        <v>11034</v>
      </c>
      <c r="F8" s="13">
        <f t="shared" si="2"/>
        <v>9958</v>
      </c>
      <c r="G8" s="13">
        <f t="shared" si="2"/>
        <v>7874</v>
      </c>
      <c r="H8" s="13">
        <f t="shared" si="2"/>
        <v>3647</v>
      </c>
      <c r="I8" s="13">
        <f t="shared" si="2"/>
        <v>4394</v>
      </c>
      <c r="J8" s="13">
        <f t="shared" si="2"/>
        <v>5897</v>
      </c>
      <c r="K8" s="13">
        <f t="shared" si="2"/>
        <v>9614</v>
      </c>
      <c r="L8" s="13">
        <f t="shared" si="1"/>
        <v>77632</v>
      </c>
      <c r="M8"/>
    </row>
    <row r="9" spans="1:13" ht="17.25" customHeight="1">
      <c r="A9" s="14" t="s">
        <v>18</v>
      </c>
      <c r="B9" s="15">
        <v>4580</v>
      </c>
      <c r="C9" s="15">
        <v>4888</v>
      </c>
      <c r="D9" s="15">
        <v>15744</v>
      </c>
      <c r="E9" s="15">
        <v>11034</v>
      </c>
      <c r="F9" s="15">
        <v>9958</v>
      </c>
      <c r="G9" s="15">
        <v>7874</v>
      </c>
      <c r="H9" s="15">
        <v>3599</v>
      </c>
      <c r="I9" s="15">
        <v>4394</v>
      </c>
      <c r="J9" s="15">
        <v>5897</v>
      </c>
      <c r="K9" s="15">
        <v>9614</v>
      </c>
      <c r="L9" s="13">
        <f t="shared" si="1"/>
        <v>77582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48</v>
      </c>
      <c r="I10" s="15">
        <v>0</v>
      </c>
      <c r="J10" s="15">
        <v>0</v>
      </c>
      <c r="K10" s="15">
        <v>0</v>
      </c>
      <c r="L10" s="13">
        <f t="shared" si="1"/>
        <v>50</v>
      </c>
      <c r="M10"/>
    </row>
    <row r="11" spans="1:13" ht="17.25" customHeight="1">
      <c r="A11" s="12" t="s">
        <v>71</v>
      </c>
      <c r="B11" s="15">
        <v>75766</v>
      </c>
      <c r="C11" s="15">
        <v>91738</v>
      </c>
      <c r="D11" s="15">
        <v>276686</v>
      </c>
      <c r="E11" s="15">
        <v>219744</v>
      </c>
      <c r="F11" s="15">
        <v>228189</v>
      </c>
      <c r="G11" s="15">
        <v>128830</v>
      </c>
      <c r="H11" s="15">
        <v>70925</v>
      </c>
      <c r="I11" s="15">
        <v>108798</v>
      </c>
      <c r="J11" s="15">
        <v>103891</v>
      </c>
      <c r="K11" s="15">
        <v>191060</v>
      </c>
      <c r="L11" s="13">
        <f t="shared" si="1"/>
        <v>1495627</v>
      </c>
      <c r="M11" s="60"/>
    </row>
    <row r="12" spans="1:13" ht="17.25" customHeight="1">
      <c r="A12" s="14" t="s">
        <v>83</v>
      </c>
      <c r="B12" s="15">
        <v>9080</v>
      </c>
      <c r="C12" s="15">
        <v>7197</v>
      </c>
      <c r="D12" s="15">
        <v>25646</v>
      </c>
      <c r="E12" s="15">
        <v>22986</v>
      </c>
      <c r="F12" s="15">
        <v>20197</v>
      </c>
      <c r="G12" s="15">
        <v>12395</v>
      </c>
      <c r="H12" s="15">
        <v>6567</v>
      </c>
      <c r="I12" s="15">
        <v>6410</v>
      </c>
      <c r="J12" s="15">
        <v>7827</v>
      </c>
      <c r="K12" s="15">
        <v>12813</v>
      </c>
      <c r="L12" s="13">
        <f t="shared" si="1"/>
        <v>131118</v>
      </c>
      <c r="M12" s="60"/>
    </row>
    <row r="13" spans="1:13" ht="17.25" customHeight="1">
      <c r="A13" s="14" t="s">
        <v>72</v>
      </c>
      <c r="B13" s="15">
        <f>+B11-B12</f>
        <v>66686</v>
      </c>
      <c r="C13" s="15">
        <f aca="true" t="shared" si="3" ref="C13:K13">+C11-C12</f>
        <v>84541</v>
      </c>
      <c r="D13" s="15">
        <f t="shared" si="3"/>
        <v>251040</v>
      </c>
      <c r="E13" s="15">
        <f t="shared" si="3"/>
        <v>196758</v>
      </c>
      <c r="F13" s="15">
        <f t="shared" si="3"/>
        <v>207992</v>
      </c>
      <c r="G13" s="15">
        <f t="shared" si="3"/>
        <v>116435</v>
      </c>
      <c r="H13" s="15">
        <f t="shared" si="3"/>
        <v>64358</v>
      </c>
      <c r="I13" s="15">
        <f t="shared" si="3"/>
        <v>102388</v>
      </c>
      <c r="J13" s="15">
        <f t="shared" si="3"/>
        <v>96064</v>
      </c>
      <c r="K13" s="15">
        <f t="shared" si="3"/>
        <v>178247</v>
      </c>
      <c r="L13" s="13">
        <f t="shared" si="1"/>
        <v>1364509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/>
      <c r="C17" s="17"/>
      <c r="D17" s="21"/>
      <c r="E17" s="21"/>
      <c r="F17" s="21"/>
      <c r="G17" s="21"/>
      <c r="H17" s="21"/>
      <c r="I17" s="21"/>
      <c r="J17" s="21"/>
      <c r="K17" s="21"/>
      <c r="L17" s="18"/>
    </row>
    <row r="18" spans="1:12" ht="13.5" customHeight="1">
      <c r="A18" s="19" t="s">
        <v>21</v>
      </c>
      <c r="B18" s="22">
        <v>1.262198157450238</v>
      </c>
      <c r="C18" s="22">
        <v>1.216065527964257</v>
      </c>
      <c r="D18" s="22">
        <v>1.091049657199939</v>
      </c>
      <c r="E18" s="22">
        <v>1.119554424066677</v>
      </c>
      <c r="F18" s="22">
        <v>1.236314545324814</v>
      </c>
      <c r="G18" s="22">
        <v>1.188354453457699</v>
      </c>
      <c r="H18" s="22">
        <v>1.127601458557245</v>
      </c>
      <c r="I18" s="22">
        <v>1.126528383040348</v>
      </c>
      <c r="J18" s="22">
        <v>1.352121394434556</v>
      </c>
      <c r="K18" s="22">
        <v>1.107410440363334</v>
      </c>
      <c r="L18" s="18"/>
    </row>
    <row r="19" spans="1:12" ht="12" customHeight="1">
      <c r="A19" s="19"/>
      <c r="B19" s="18"/>
      <c r="C19" s="18"/>
      <c r="D19" s="18"/>
      <c r="E19" s="18"/>
      <c r="F19" s="13"/>
      <c r="G19" s="18"/>
      <c r="H19" s="18"/>
      <c r="I19" s="18"/>
      <c r="J19" s="18"/>
      <c r="K19" s="18"/>
      <c r="L19" s="23"/>
    </row>
    <row r="20" spans="1:13" ht="17.25" customHeight="1">
      <c r="A20" s="24" t="s">
        <v>67</v>
      </c>
      <c r="B20" s="25">
        <f>SUM(B21:B28)</f>
        <v>734093.2400000001</v>
      </c>
      <c r="C20" s="25">
        <f aca="true" t="shared" si="4" ref="C20:K20">SUM(C21:C28)</f>
        <v>492607.17000000004</v>
      </c>
      <c r="D20" s="25">
        <f t="shared" si="4"/>
        <v>1611604.3</v>
      </c>
      <c r="E20" s="25">
        <f t="shared" si="4"/>
        <v>1305044.6600000001</v>
      </c>
      <c r="F20" s="25">
        <f t="shared" si="4"/>
        <v>1330876.4800000002</v>
      </c>
      <c r="G20" s="25">
        <f t="shared" si="4"/>
        <v>804494.15</v>
      </c>
      <c r="H20" s="25">
        <f t="shared" si="4"/>
        <v>460638.56999999995</v>
      </c>
      <c r="I20" s="25">
        <f t="shared" si="4"/>
        <v>569696.0500000002</v>
      </c>
      <c r="J20" s="25">
        <f t="shared" si="4"/>
        <v>718912.95</v>
      </c>
      <c r="K20" s="25">
        <f t="shared" si="4"/>
        <v>878443.12</v>
      </c>
      <c r="L20" s="25">
        <f>SUM(B20:K20)</f>
        <v>8906410.690000001</v>
      </c>
      <c r="M20"/>
    </row>
    <row r="21" spans="1:13" ht="17.25" customHeight="1">
      <c r="A21" s="26" t="s">
        <v>22</v>
      </c>
      <c r="B21" s="56">
        <f>ROUND((B15+B16)*B7,2)</f>
        <v>577324.48</v>
      </c>
      <c r="C21" s="56">
        <f aca="true" t="shared" si="5" ref="C21:K21">ROUND((C15+C16)*C7,2)</f>
        <v>391200.02</v>
      </c>
      <c r="D21" s="56">
        <f t="shared" si="5"/>
        <v>1409073.96</v>
      </c>
      <c r="E21" s="56">
        <f t="shared" si="5"/>
        <v>1126404.34</v>
      </c>
      <c r="F21" s="56">
        <f t="shared" si="5"/>
        <v>1027032.75</v>
      </c>
      <c r="G21" s="56">
        <f t="shared" si="5"/>
        <v>648250.37</v>
      </c>
      <c r="H21" s="56">
        <f t="shared" si="5"/>
        <v>389519.38</v>
      </c>
      <c r="I21" s="56">
        <f t="shared" si="5"/>
        <v>490200.59</v>
      </c>
      <c r="J21" s="56">
        <f t="shared" si="5"/>
        <v>512062.21</v>
      </c>
      <c r="K21" s="56">
        <f t="shared" si="5"/>
        <v>764307.06</v>
      </c>
      <c r="L21" s="33">
        <f aca="true" t="shared" si="6" ref="L21:L28">SUM(B21:K21)</f>
        <v>7335375.16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151373.41</v>
      </c>
      <c r="C22" s="33">
        <f t="shared" si="7"/>
        <v>84524.84</v>
      </c>
      <c r="D22" s="33">
        <f t="shared" si="7"/>
        <v>128295.7</v>
      </c>
      <c r="E22" s="33">
        <f t="shared" si="7"/>
        <v>134666.62</v>
      </c>
      <c r="F22" s="33">
        <f t="shared" si="7"/>
        <v>242702.78</v>
      </c>
      <c r="G22" s="33">
        <f t="shared" si="7"/>
        <v>122100.84</v>
      </c>
      <c r="H22" s="33">
        <f t="shared" si="7"/>
        <v>49703.24</v>
      </c>
      <c r="I22" s="33">
        <f t="shared" si="7"/>
        <v>62024.29</v>
      </c>
      <c r="J22" s="33">
        <f t="shared" si="7"/>
        <v>180308.06</v>
      </c>
      <c r="K22" s="33">
        <f t="shared" si="7"/>
        <v>82094.56</v>
      </c>
      <c r="L22" s="33">
        <f t="shared" si="6"/>
        <v>1237794.34</v>
      </c>
      <c r="M22"/>
    </row>
    <row r="23" spans="1:13" ht="17.25" customHeight="1">
      <c r="A23" s="27" t="s">
        <v>24</v>
      </c>
      <c r="B23" s="33">
        <v>2601.61</v>
      </c>
      <c r="C23" s="33">
        <v>14402.51</v>
      </c>
      <c r="D23" s="33">
        <v>68308.97</v>
      </c>
      <c r="E23" s="33">
        <v>38566.59</v>
      </c>
      <c r="F23" s="33">
        <v>55637</v>
      </c>
      <c r="G23" s="33">
        <v>32960.86</v>
      </c>
      <c r="H23" s="33">
        <v>18987.99</v>
      </c>
      <c r="I23" s="33">
        <v>14872.4</v>
      </c>
      <c r="J23" s="33">
        <v>22010.84</v>
      </c>
      <c r="K23" s="33">
        <v>27209.15</v>
      </c>
      <c r="L23" s="33">
        <f t="shared" si="6"/>
        <v>295557.92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3458.86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24212.02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609.62</v>
      </c>
      <c r="C26" s="33">
        <v>409.02</v>
      </c>
      <c r="D26" s="33">
        <v>1336.47</v>
      </c>
      <c r="E26" s="33">
        <v>1083.77</v>
      </c>
      <c r="F26" s="33">
        <v>1104.61</v>
      </c>
      <c r="G26" s="33">
        <v>666.93</v>
      </c>
      <c r="H26" s="33">
        <v>382.97</v>
      </c>
      <c r="I26" s="33">
        <v>471.54</v>
      </c>
      <c r="J26" s="33">
        <v>596.59</v>
      </c>
      <c r="K26" s="33">
        <v>729.46</v>
      </c>
      <c r="L26" s="33">
        <f t="shared" si="6"/>
        <v>7390.9800000000005</v>
      </c>
      <c r="M26" s="60"/>
    </row>
    <row r="27" spans="1:13" ht="17.25" customHeight="1">
      <c r="A27" s="27" t="s">
        <v>75</v>
      </c>
      <c r="B27" s="33">
        <v>314.15</v>
      </c>
      <c r="C27" s="33">
        <v>237.32</v>
      </c>
      <c r="D27" s="33">
        <v>770.78</v>
      </c>
      <c r="E27" s="33">
        <v>589.49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326.73</v>
      </c>
      <c r="K27" s="33">
        <v>440.83</v>
      </c>
      <c r="L27" s="33">
        <f t="shared" si="6"/>
        <v>4167.51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2" ht="12" customHeight="1">
      <c r="A30" s="2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-44348.11</v>
      </c>
      <c r="C31" s="33">
        <f t="shared" si="8"/>
        <v>-21507.2</v>
      </c>
      <c r="D31" s="33">
        <f t="shared" si="8"/>
        <v>-69273.6</v>
      </c>
      <c r="E31" s="33">
        <f t="shared" si="8"/>
        <v>-54068.249999999905</v>
      </c>
      <c r="F31" s="33">
        <f t="shared" si="8"/>
        <v>-43815.2</v>
      </c>
      <c r="G31" s="33">
        <f t="shared" si="8"/>
        <v>-34645.6</v>
      </c>
      <c r="H31" s="33">
        <f t="shared" si="8"/>
        <v>-15835.6</v>
      </c>
      <c r="I31" s="33">
        <f t="shared" si="8"/>
        <v>-28389.589999999997</v>
      </c>
      <c r="J31" s="33">
        <f t="shared" si="8"/>
        <v>-25946.8</v>
      </c>
      <c r="K31" s="33">
        <f t="shared" si="8"/>
        <v>-42301.6</v>
      </c>
      <c r="L31" s="33">
        <f aca="true" t="shared" si="9" ref="L31:L38">SUM(B31:K31)</f>
        <v>-380131.5499999999</v>
      </c>
      <c r="M31"/>
    </row>
    <row r="32" spans="1:13" ht="18.75" customHeight="1">
      <c r="A32" s="27" t="s">
        <v>28</v>
      </c>
      <c r="B32" s="33">
        <f>B33+B34+B35+B36</f>
        <v>-20152</v>
      </c>
      <c r="C32" s="33">
        <f aca="true" t="shared" si="10" ref="C32:K32">C33+C34+C35+C36</f>
        <v>-21507.2</v>
      </c>
      <c r="D32" s="33">
        <f t="shared" si="10"/>
        <v>-69273.6</v>
      </c>
      <c r="E32" s="33">
        <f t="shared" si="10"/>
        <v>-48549.6</v>
      </c>
      <c r="F32" s="33">
        <f t="shared" si="10"/>
        <v>-43815.2</v>
      </c>
      <c r="G32" s="33">
        <f t="shared" si="10"/>
        <v>-34645.6</v>
      </c>
      <c r="H32" s="33">
        <f t="shared" si="10"/>
        <v>-15835.6</v>
      </c>
      <c r="I32" s="33">
        <f t="shared" si="10"/>
        <v>-28389.589999999997</v>
      </c>
      <c r="J32" s="33">
        <f t="shared" si="10"/>
        <v>-25946.8</v>
      </c>
      <c r="K32" s="33">
        <f t="shared" si="10"/>
        <v>-42301.6</v>
      </c>
      <c r="L32" s="33">
        <f t="shared" si="9"/>
        <v>-350416.79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-20152</v>
      </c>
      <c r="C33" s="33">
        <f t="shared" si="11"/>
        <v>-21507.2</v>
      </c>
      <c r="D33" s="33">
        <f t="shared" si="11"/>
        <v>-69273.6</v>
      </c>
      <c r="E33" s="33">
        <f t="shared" si="11"/>
        <v>-48549.6</v>
      </c>
      <c r="F33" s="33">
        <f t="shared" si="11"/>
        <v>-43815.2</v>
      </c>
      <c r="G33" s="33">
        <f t="shared" si="11"/>
        <v>-34645.6</v>
      </c>
      <c r="H33" s="33">
        <f t="shared" si="11"/>
        <v>-15835.6</v>
      </c>
      <c r="I33" s="33">
        <f t="shared" si="11"/>
        <v>-19333.6</v>
      </c>
      <c r="J33" s="33">
        <f t="shared" si="11"/>
        <v>-25946.8</v>
      </c>
      <c r="K33" s="33">
        <f t="shared" si="11"/>
        <v>-42301.6</v>
      </c>
      <c r="L33" s="33">
        <f t="shared" si="9"/>
        <v>-341360.79999999993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-9055.99</v>
      </c>
      <c r="J36" s="17">
        <v>0</v>
      </c>
      <c r="K36" s="17">
        <v>0</v>
      </c>
      <c r="L36" s="33">
        <f t="shared" si="9"/>
        <v>-9055.99</v>
      </c>
      <c r="M36"/>
    </row>
    <row r="37" spans="1:13" s="36" customFormat="1" ht="18.75" customHeight="1">
      <c r="A37" s="27" t="s">
        <v>32</v>
      </c>
      <c r="B37" s="38">
        <f>SUM(B38:B49)</f>
        <v>-24196.11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-5518.649999999907</v>
      </c>
      <c r="F37" s="38">
        <f t="shared" si="12"/>
        <v>0</v>
      </c>
      <c r="G37" s="38">
        <f t="shared" si="12"/>
        <v>0</v>
      </c>
      <c r="H37" s="38">
        <f t="shared" si="12"/>
        <v>0</v>
      </c>
      <c r="I37" s="38">
        <f t="shared" si="12"/>
        <v>0</v>
      </c>
      <c r="J37" s="38">
        <f t="shared" si="12"/>
        <v>0</v>
      </c>
      <c r="K37" s="38">
        <f t="shared" si="12"/>
        <v>0</v>
      </c>
      <c r="L37" s="33">
        <f t="shared" si="9"/>
        <v>-29714.759999999907</v>
      </c>
      <c r="M37"/>
    </row>
    <row r="38" spans="1:13" ht="18.75" customHeight="1">
      <c r="A38" s="37" t="s">
        <v>33</v>
      </c>
      <c r="B38" s="38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0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-29714.760000000002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30"/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689745.1300000001</v>
      </c>
      <c r="C55" s="41">
        <f t="shared" si="16"/>
        <v>471099.97000000003</v>
      </c>
      <c r="D55" s="41">
        <f t="shared" si="16"/>
        <v>1542330.7</v>
      </c>
      <c r="E55" s="41">
        <f t="shared" si="16"/>
        <v>1250976.4100000001</v>
      </c>
      <c r="F55" s="41">
        <f t="shared" si="16"/>
        <v>1287061.2800000003</v>
      </c>
      <c r="G55" s="41">
        <f t="shared" si="16"/>
        <v>769848.55</v>
      </c>
      <c r="H55" s="41">
        <f t="shared" si="16"/>
        <v>444802.97</v>
      </c>
      <c r="I55" s="41">
        <f t="shared" si="16"/>
        <v>541306.4600000002</v>
      </c>
      <c r="J55" s="41">
        <f t="shared" si="16"/>
        <v>692966.1499999999</v>
      </c>
      <c r="K55" s="41">
        <f t="shared" si="16"/>
        <v>836141.52</v>
      </c>
      <c r="L55" s="42">
        <f t="shared" si="14"/>
        <v>8526279.139999999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 s="67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 s="67"/>
    </row>
    <row r="58" spans="1:12" ht="12" customHeight="1">
      <c r="A58" s="19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spans="1:13" ht="18.75" customHeight="1">
      <c r="A61" s="45" t="s">
        <v>45</v>
      </c>
      <c r="B61" s="41">
        <f>SUM(B62:B75)</f>
        <v>689745.1300000001</v>
      </c>
      <c r="C61" s="41">
        <f aca="true" t="shared" si="18" ref="C61:J61">SUM(C62:C73)</f>
        <v>471099.97</v>
      </c>
      <c r="D61" s="41">
        <f t="shared" si="18"/>
        <v>1542330.69</v>
      </c>
      <c r="E61" s="41">
        <f t="shared" si="18"/>
        <v>1250976.41</v>
      </c>
      <c r="F61" s="41">
        <f t="shared" si="18"/>
        <v>1287061.28</v>
      </c>
      <c r="G61" s="41">
        <f t="shared" si="18"/>
        <v>769848.55</v>
      </c>
      <c r="H61" s="41">
        <f t="shared" si="18"/>
        <v>444802.98</v>
      </c>
      <c r="I61" s="41">
        <f>SUM(I62:I78)</f>
        <v>541306.4600000002</v>
      </c>
      <c r="J61" s="41">
        <f t="shared" si="18"/>
        <v>692966.1499999999</v>
      </c>
      <c r="K61" s="41">
        <f>SUM(K62:K75)</f>
        <v>836141.52</v>
      </c>
      <c r="L61" s="46">
        <f>SUM(B61:K61)</f>
        <v>8526279.139999999</v>
      </c>
      <c r="M61" s="40"/>
    </row>
    <row r="62" spans="1:13" ht="18.75" customHeight="1">
      <c r="A62" s="47" t="s">
        <v>46</v>
      </c>
      <c r="B62" s="48">
        <f>+B55</f>
        <v>689745.1300000001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689745.1300000001</v>
      </c>
      <c r="M62"/>
    </row>
    <row r="63" spans="1:13" ht="18.75" customHeight="1">
      <c r="A63" s="47" t="s">
        <v>55</v>
      </c>
      <c r="B63" s="17">
        <v>0</v>
      </c>
      <c r="C63" s="48">
        <v>411411.6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411411.6</v>
      </c>
      <c r="M63"/>
    </row>
    <row r="64" spans="1:13" ht="18.75" customHeight="1">
      <c r="A64" s="47" t="s">
        <v>56</v>
      </c>
      <c r="B64" s="17">
        <v>0</v>
      </c>
      <c r="C64" s="48">
        <v>59688.37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59688.37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1542330.69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1542330.69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1250976.41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1250976.41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1287061.28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1287061.28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769848.55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769848.55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444802.98</v>
      </c>
      <c r="I69" s="17">
        <v>0</v>
      </c>
      <c r="J69" s="17">
        <v>0</v>
      </c>
      <c r="K69" s="17">
        <v>0</v>
      </c>
      <c r="L69" s="46">
        <f t="shared" si="19"/>
        <v>444802.98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f>+I55</f>
        <v>541306.4600000002</v>
      </c>
      <c r="J70" s="17">
        <v>0</v>
      </c>
      <c r="K70" s="17">
        <v>0</v>
      </c>
      <c r="L70" s="46">
        <f t="shared" si="19"/>
        <v>541306.4600000002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f>+J55</f>
        <v>692966.1499999999</v>
      </c>
      <c r="K71" s="17">
        <v>0</v>
      </c>
      <c r="L71" s="46">
        <f t="shared" si="19"/>
        <v>692966.1499999999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487972.19</v>
      </c>
      <c r="L72" s="46">
        <f t="shared" si="19"/>
        <v>487972.19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348169.33</v>
      </c>
      <c r="L73" s="46">
        <f t="shared" si="19"/>
        <v>348169.33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/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3.5">
      <c r="J79"/>
      <c r="K79"/>
    </row>
    <row r="80" ht="13.5">
      <c r="K80"/>
    </row>
    <row r="81" ht="13.5">
      <c r="K81"/>
    </row>
    <row r="82" ht="13.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2019-11-05T18:28:16Z</cp:lastPrinted>
  <dcterms:created xsi:type="dcterms:W3CDTF">2019-10-31T14:24:08Z</dcterms:created>
  <dcterms:modified xsi:type="dcterms:W3CDTF">2023-07-18T20:15:20Z</dcterms:modified>
  <cp:category/>
  <cp:version/>
  <cp:contentType/>
  <cp:contentStatus/>
</cp:coreProperties>
</file>