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<sst xmlns="http://schemas.openxmlformats.org/spreadsheetml/2006/main" count="86" uniqueCount="85">
  <si>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</si>
  <si>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</si>
  <si>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</si>
  <si>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</si>
  <si>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</si>
  <si>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</si>
  <si>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</si>
  <si>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</si>
  <si>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</si>
  <si>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</si>
  <si>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</si>
  <si>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</si>
  <si>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</si>
  <si>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</si>
  <si>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</si>
  <si>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</si>
  <si>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</si>
  <si>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</si>
  <si>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</si>
  <si>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</si>
  <si>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</si>
  <si>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</si>
  <si>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</si>
  <si>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</si>
  <si>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</si>
  <si>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</si>
  <si>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</si>
  <si>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</si>
  <si>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</si>
  <si>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</si>
  <si>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</si>
  <si>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</si>
  <si>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</si>
  <si>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</si>
  <si>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</si>
  <si>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</si>
  <si>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</si>
  <si>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</si>
  <si>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</si>
  <si>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</si>
  <si>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</si>
  <si>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</si>
  <si>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</si>
  <si>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</si>
  <si>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</si>
  <si>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</si>
  <si>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</si>
  <si>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</si>
  <si>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</si>
  <si>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</si>
  <si>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</si>
  <si>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</si>
  <si>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</si>
  <si>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</si>
  <si>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</si>
  <si>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</si>
  <si>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</si>
  <si>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</si>
  <si>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</si>
  <si>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</si>
  <si>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</si>
  <si>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</si>
  <si>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</si>
  <si>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</si>
  <si>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</si>
  <si>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</si>
  <si>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</si>
  <si>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</si>
  <si>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</si>
  <si>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</si>
  <si>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</si>
  <si>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</si>
  <si>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</si>
  <si>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</si>
  <si>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</si>
  <si>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</si>
  <si>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</si>
  <si>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</si>
  <si>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</si>
  <si>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</si>
  <si>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</si>
  <si>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</si>
  <si>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</si>
  <si>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</si>
  <si>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11/07/23 - VENCIMENTO 18/07/23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</si>
</sst>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78545</v>
      </c>
      <c r="C7" s="10">
        <f aca="true" t="shared" si="0" ref="C7:K7">C8+C11</f>
        <v>96893</v>
      </c>
      <c r="D7" s="10">
        <f t="shared" si="0"/>
        <v>290217</v>
      </c>
      <c r="E7" s="10">
        <f t="shared" si="0"/>
        <v>228807</v>
      </c>
      <c r="F7" s="10">
        <f t="shared" si="0"/>
        <v>235194</v>
      </c>
      <c r="G7" s="10">
        <f t="shared" si="0"/>
        <v>135684</v>
      </c>
      <c r="H7" s="10">
        <f t="shared" si="0"/>
        <v>73276</v>
      </c>
      <c r="I7" s="10">
        <f t="shared" si="0"/>
        <v>111051</v>
      </c>
      <c r="J7" s="10">
        <f t="shared" si="0"/>
        <v>110088</v>
      </c>
      <c r="K7" s="10">
        <f t="shared" si="0"/>
        <v>199311</v>
      </c>
      <c r="L7" s="10">
        <f aca="true" t="shared" si="1" ref="L7:L13">SUM(B7:K7)</f>
        <v>1559066</v>
      </c>
      <c r="M7" s="11"/>
    </row>
    <row r="8" spans="1:13" ht="17.25" customHeight="1">
      <c r="A8" s="12" t="s">
        <v>82</v>
      </c>
      <c r="B8" s="13">
        <f>B9+B10</f>
        <v>4597</v>
      </c>
      <c r="C8" s="13">
        <f aca="true" t="shared" si="2" ref="C8:K8">C9+C10</f>
        <v>5067</v>
      </c>
      <c r="D8" s="13">
        <f t="shared" si="2"/>
        <v>15939</v>
      </c>
      <c r="E8" s="13">
        <f t="shared" si="2"/>
        <v>11119</v>
      </c>
      <c r="F8" s="13">
        <f t="shared" si="2"/>
        <v>10086</v>
      </c>
      <c r="G8" s="13">
        <f t="shared" si="2"/>
        <v>7985</v>
      </c>
      <c r="H8" s="13">
        <f t="shared" si="2"/>
        <v>3765</v>
      </c>
      <c r="I8" s="13">
        <f t="shared" si="2"/>
        <v>4383</v>
      </c>
      <c r="J8" s="13">
        <f t="shared" si="2"/>
        <v>6010</v>
      </c>
      <c r="K8" s="13">
        <f t="shared" si="2"/>
        <v>9728</v>
      </c>
      <c r="L8" s="13">
        <f t="shared" si="1"/>
        <v>78679</v>
      </c>
      <c r="M8"/>
    </row>
    <row r="9" spans="1:13" ht="17.25" customHeight="1">
      <c r="A9" s="14" t="s">
        <v>18</v>
      </c>
      <c r="B9" s="15">
        <v>4594</v>
      </c>
      <c r="C9" s="15">
        <v>5067</v>
      </c>
      <c r="D9" s="15">
        <v>15939</v>
      </c>
      <c r="E9" s="15">
        <v>11119</v>
      </c>
      <c r="F9" s="15">
        <v>10086</v>
      </c>
      <c r="G9" s="15">
        <v>7985</v>
      </c>
      <c r="H9" s="15">
        <v>3725</v>
      </c>
      <c r="I9" s="15">
        <v>4383</v>
      </c>
      <c r="J9" s="15">
        <v>6010</v>
      </c>
      <c r="K9" s="15">
        <v>9728</v>
      </c>
      <c r="L9" s="13">
        <f t="shared" si="1"/>
        <v>78636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40</v>
      </c>
      <c r="I10" s="15">
        <v>0</v>
      </c>
      <c r="J10" s="15">
        <v>0</v>
      </c>
      <c r="K10" s="15">
        <v>0</v>
      </c>
      <c r="L10" s="13">
        <f t="shared" si="1"/>
        <v>43</v>
      </c>
      <c r="M10"/>
    </row>
    <row r="11" spans="1:13" ht="17.25" customHeight="1">
      <c r="A11" s="12" t="s">
        <v>71</v>
      </c>
      <c r="B11" s="15">
        <v>73948</v>
      </c>
      <c r="C11" s="15">
        <v>91826</v>
      </c>
      <c r="D11" s="15">
        <v>274278</v>
      </c>
      <c r="E11" s="15">
        <v>217688</v>
      </c>
      <c r="F11" s="15">
        <v>225108</v>
      </c>
      <c r="G11" s="15">
        <v>127699</v>
      </c>
      <c r="H11" s="15">
        <v>69511</v>
      </c>
      <c r="I11" s="15">
        <v>106668</v>
      </c>
      <c r="J11" s="15">
        <v>104078</v>
      </c>
      <c r="K11" s="15">
        <v>189583</v>
      </c>
      <c r="L11" s="13">
        <f t="shared" si="1"/>
        <v>1480387</v>
      </c>
      <c r="M11" s="60"/>
    </row>
    <row r="12" spans="1:13" ht="17.25" customHeight="1">
      <c r="A12" s="14" t="s">
        <v>83</v>
      </c>
      <c r="B12" s="15">
        <v>9110</v>
      </c>
      <c r="C12" s="15">
        <v>7424</v>
      </c>
      <c r="D12" s="15">
        <v>25598</v>
      </c>
      <c r="E12" s="15">
        <v>22750</v>
      </c>
      <c r="F12" s="15">
        <v>19844</v>
      </c>
      <c r="G12" s="15">
        <v>12739</v>
      </c>
      <c r="H12" s="15">
        <v>6582</v>
      </c>
      <c r="I12" s="15">
        <v>6285</v>
      </c>
      <c r="J12" s="15">
        <v>7880</v>
      </c>
      <c r="K12" s="15">
        <v>13136</v>
      </c>
      <c r="L12" s="13">
        <f t="shared" si="1"/>
        <v>131348</v>
      </c>
      <c r="M12" s="60"/>
    </row>
    <row r="13" spans="1:13" ht="17.25" customHeight="1">
      <c r="A13" s="14" t="s">
        <v>72</v>
      </c>
      <c r="B13" s="15">
        <f>+B11-B12</f>
        <v>64838</v>
      </c>
      <c r="C13" s="15">
        <f aca="true" t="shared" si="3" ref="C13:K13">+C11-C12</f>
        <v>84402</v>
      </c>
      <c r="D13" s="15">
        <f t="shared" si="3"/>
        <v>248680</v>
      </c>
      <c r="E13" s="15">
        <f t="shared" si="3"/>
        <v>194938</v>
      </c>
      <c r="F13" s="15">
        <f t="shared" si="3"/>
        <v>205264</v>
      </c>
      <c r="G13" s="15">
        <f t="shared" si="3"/>
        <v>114960</v>
      </c>
      <c r="H13" s="15">
        <f t="shared" si="3"/>
        <v>62929</v>
      </c>
      <c r="I13" s="15">
        <f t="shared" si="3"/>
        <v>100383</v>
      </c>
      <c r="J13" s="15">
        <f t="shared" si="3"/>
        <v>96198</v>
      </c>
      <c r="K13" s="15">
        <f t="shared" si="3"/>
        <v>176447</v>
      </c>
      <c r="L13" s="13">
        <f t="shared" si="1"/>
        <v>1349039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1.286819815949503</v>
      </c>
      <c r="C18" s="22">
        <v>1.213025047718042</v>
      </c>
      <c r="D18" s="22">
        <v>1.098308694273483</v>
      </c>
      <c r="E18" s="22">
        <v>1.12875438595117</v>
      </c>
      <c r="F18" s="22">
        <v>1.246507151174626</v>
      </c>
      <c r="G18" s="22">
        <v>1.196590065296723</v>
      </c>
      <c r="H18" s="22">
        <v>1.14664081813029</v>
      </c>
      <c r="I18" s="22">
        <v>1.14255199153296</v>
      </c>
      <c r="J18" s="22">
        <v>1.347656355960402</v>
      </c>
      <c r="K18" s="22">
        <v>1.116584796873424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731403.4700000001</v>
      </c>
      <c r="C20" s="25">
        <f aca="true" t="shared" si="4" ref="C20:K20">SUM(C21:C28)</f>
        <v>493193.58</v>
      </c>
      <c r="D20" s="25">
        <f t="shared" si="4"/>
        <v>1610360.62</v>
      </c>
      <c r="E20" s="25">
        <f t="shared" si="4"/>
        <v>1304349.5200000003</v>
      </c>
      <c r="F20" s="25">
        <f t="shared" si="4"/>
        <v>1325712.03</v>
      </c>
      <c r="G20" s="25">
        <f t="shared" si="4"/>
        <v>803983.16</v>
      </c>
      <c r="H20" s="25">
        <f t="shared" si="4"/>
        <v>460513.50999999995</v>
      </c>
      <c r="I20" s="25">
        <f t="shared" si="4"/>
        <v>567113.8800000001</v>
      </c>
      <c r="J20" s="25">
        <f t="shared" si="4"/>
        <v>718976.85</v>
      </c>
      <c r="K20" s="25">
        <f t="shared" si="4"/>
        <v>879690.5299999999</v>
      </c>
      <c r="L20" s="25">
        <f>SUM(B20:K20)</f>
        <v>8895297.15</v>
      </c>
      <c r="M20"/>
    </row>
    <row r="21" spans="1:13" ht="17.25" customHeight="1">
      <c r="A21" s="26" t="s">
        <v>22</v>
      </c>
      <c r="B21" s="56">
        <f>ROUND((B15+B16)*B7,2)</f>
        <v>564369.39</v>
      </c>
      <c r="C21" s="56">
        <f aca="true" t="shared" si="5" ref="C21:K21">ROUND((C15+C16)*C7,2)</f>
        <v>392281</v>
      </c>
      <c r="D21" s="56">
        <f t="shared" si="5"/>
        <v>1398410.61</v>
      </c>
      <c r="E21" s="56">
        <f t="shared" si="5"/>
        <v>1116784.09</v>
      </c>
      <c r="F21" s="56">
        <f t="shared" si="5"/>
        <v>1014297.64</v>
      </c>
      <c r="G21" s="56">
        <f t="shared" si="5"/>
        <v>643413.53</v>
      </c>
      <c r="H21" s="56">
        <f t="shared" si="5"/>
        <v>382749.86</v>
      </c>
      <c r="I21" s="56">
        <f t="shared" si="5"/>
        <v>480928.57</v>
      </c>
      <c r="J21" s="56">
        <f t="shared" si="5"/>
        <v>513461.44</v>
      </c>
      <c r="K21" s="56">
        <f t="shared" si="5"/>
        <v>759115.81</v>
      </c>
      <c r="L21" s="33">
        <f aca="true" t="shared" si="6" ref="L21:L28">SUM(B21:K21)</f>
        <v>7265811.940000001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161872.32</v>
      </c>
      <c r="C22" s="33">
        <f t="shared" si="7"/>
        <v>83565.68</v>
      </c>
      <c r="D22" s="33">
        <f t="shared" si="7"/>
        <v>137475.92</v>
      </c>
      <c r="E22" s="33">
        <f t="shared" si="7"/>
        <v>143790.85</v>
      </c>
      <c r="F22" s="33">
        <f t="shared" si="7"/>
        <v>250031.62</v>
      </c>
      <c r="G22" s="33">
        <f t="shared" si="7"/>
        <v>126488.71</v>
      </c>
      <c r="H22" s="33">
        <f t="shared" si="7"/>
        <v>56126.75</v>
      </c>
      <c r="I22" s="33">
        <f t="shared" si="7"/>
        <v>68557.33</v>
      </c>
      <c r="J22" s="33">
        <f t="shared" si="7"/>
        <v>178508.13</v>
      </c>
      <c r="K22" s="33">
        <f t="shared" si="7"/>
        <v>88501.36</v>
      </c>
      <c r="L22" s="33">
        <f t="shared" si="6"/>
        <v>1294918.6700000002</v>
      </c>
      <c r="M22"/>
    </row>
    <row r="23" spans="1:13" ht="17.25" customHeight="1">
      <c r="A23" s="27" t="s">
        <v>24</v>
      </c>
      <c r="B23" s="33">
        <v>2370.63</v>
      </c>
      <c r="C23" s="33">
        <v>14867.1</v>
      </c>
      <c r="D23" s="33">
        <v>68548.42</v>
      </c>
      <c r="E23" s="33">
        <v>38367.47</v>
      </c>
      <c r="F23" s="33">
        <v>55881.43</v>
      </c>
      <c r="G23" s="33">
        <v>32898.84</v>
      </c>
      <c r="H23" s="33">
        <v>19208.94</v>
      </c>
      <c r="I23" s="33">
        <v>15029.21</v>
      </c>
      <c r="J23" s="33">
        <v>22475.44</v>
      </c>
      <c r="K23" s="33">
        <v>27241.01</v>
      </c>
      <c r="L23" s="33">
        <f t="shared" si="6"/>
        <v>296888.49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607.01</v>
      </c>
      <c r="C26" s="33">
        <v>409.02</v>
      </c>
      <c r="D26" s="33">
        <v>1336.47</v>
      </c>
      <c r="E26" s="33">
        <v>1083.77</v>
      </c>
      <c r="F26" s="33">
        <v>1102</v>
      </c>
      <c r="G26" s="33">
        <v>666.93</v>
      </c>
      <c r="H26" s="33">
        <v>382.97</v>
      </c>
      <c r="I26" s="33">
        <v>471.54</v>
      </c>
      <c r="J26" s="33">
        <v>596.59</v>
      </c>
      <c r="K26" s="33">
        <v>729.46</v>
      </c>
      <c r="L26" s="33">
        <f t="shared" si="6"/>
        <v>7385.760000000001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-122462.65</v>
      </c>
      <c r="C31" s="33">
        <f t="shared" si="8"/>
        <v>-28393.199999999997</v>
      </c>
      <c r="D31" s="33">
        <f t="shared" si="8"/>
        <v>-71478</v>
      </c>
      <c r="E31" s="33">
        <f t="shared" si="8"/>
        <v>1082444.9499999997</v>
      </c>
      <c r="F31" s="33">
        <f t="shared" si="8"/>
        <v>-44378.4</v>
      </c>
      <c r="G31" s="33">
        <f t="shared" si="8"/>
        <v>-36559.6</v>
      </c>
      <c r="H31" s="33">
        <f t="shared" si="8"/>
        <v>-22701.93</v>
      </c>
      <c r="I31" s="33">
        <f t="shared" si="8"/>
        <v>450096.37</v>
      </c>
      <c r="J31" s="33">
        <f t="shared" si="8"/>
        <v>-27236</v>
      </c>
      <c r="K31" s="33">
        <f t="shared" si="8"/>
        <v>-42803.2</v>
      </c>
      <c r="L31" s="33">
        <f aca="true" t="shared" si="9" ref="L31:L38">SUM(B31:K31)</f>
        <v>1136528.3399999996</v>
      </c>
      <c r="M31"/>
    </row>
    <row r="32" spans="1:13" ht="18.75" customHeight="1">
      <c r="A32" s="27" t="s">
        <v>28</v>
      </c>
      <c r="B32" s="33">
        <f>B33+B34+B35+B36</f>
        <v>-20213.6</v>
      </c>
      <c r="C32" s="33">
        <f aca="true" t="shared" si="10" ref="C32:K32">C33+C34+C35+C36</f>
        <v>-22294.8</v>
      </c>
      <c r="D32" s="33">
        <f t="shared" si="10"/>
        <v>-70131.6</v>
      </c>
      <c r="E32" s="33">
        <f t="shared" si="10"/>
        <v>-48923.6</v>
      </c>
      <c r="F32" s="33">
        <f t="shared" si="10"/>
        <v>-44378.4</v>
      </c>
      <c r="G32" s="33">
        <f t="shared" si="10"/>
        <v>-35134</v>
      </c>
      <c r="H32" s="33">
        <f t="shared" si="10"/>
        <v>-16390</v>
      </c>
      <c r="I32" s="33">
        <f t="shared" si="10"/>
        <v>-35903.630000000005</v>
      </c>
      <c r="J32" s="33">
        <f t="shared" si="10"/>
        <v>-26444</v>
      </c>
      <c r="K32" s="33">
        <f t="shared" si="10"/>
        <v>-42803.2</v>
      </c>
      <c r="L32" s="33">
        <f t="shared" si="9"/>
        <v>-362616.83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-20213.6</v>
      </c>
      <c r="C33" s="33">
        <f t="shared" si="11"/>
        <v>-22294.8</v>
      </c>
      <c r="D33" s="33">
        <f t="shared" si="11"/>
        <v>-70131.6</v>
      </c>
      <c r="E33" s="33">
        <f t="shared" si="11"/>
        <v>-48923.6</v>
      </c>
      <c r="F33" s="33">
        <f t="shared" si="11"/>
        <v>-44378.4</v>
      </c>
      <c r="G33" s="33">
        <f t="shared" si="11"/>
        <v>-35134</v>
      </c>
      <c r="H33" s="33">
        <f t="shared" si="11"/>
        <v>-16390</v>
      </c>
      <c r="I33" s="33">
        <f t="shared" si="11"/>
        <v>-19285.2</v>
      </c>
      <c r="J33" s="33">
        <f t="shared" si="11"/>
        <v>-26444</v>
      </c>
      <c r="K33" s="33">
        <f t="shared" si="11"/>
        <v>-42803.2</v>
      </c>
      <c r="L33" s="33">
        <f t="shared" si="9"/>
        <v>-345998.4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-16618.43</v>
      </c>
      <c r="J36" s="17">
        <v>0</v>
      </c>
      <c r="K36" s="17">
        <v>0</v>
      </c>
      <c r="L36" s="33">
        <f t="shared" si="9"/>
        <v>-16618.43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-6098.4</v>
      </c>
      <c r="D37" s="38">
        <f t="shared" si="12"/>
        <v>-1346.4</v>
      </c>
      <c r="E37" s="38">
        <f t="shared" si="12"/>
        <v>1131368.5499999998</v>
      </c>
      <c r="F37" s="38">
        <f t="shared" si="12"/>
        <v>0</v>
      </c>
      <c r="G37" s="38">
        <f t="shared" si="12"/>
        <v>-1425.6</v>
      </c>
      <c r="H37" s="38">
        <f t="shared" si="12"/>
        <v>-6311.93</v>
      </c>
      <c r="I37" s="38">
        <f t="shared" si="12"/>
        <v>486000</v>
      </c>
      <c r="J37" s="38">
        <f t="shared" si="12"/>
        <v>-792</v>
      </c>
      <c r="K37" s="38">
        <f t="shared" si="12"/>
        <v>0</v>
      </c>
      <c r="L37" s="33">
        <f t="shared" si="9"/>
        <v>1499145.17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-6098.4</v>
      </c>
      <c r="D42" s="17">
        <v>-1346.4</v>
      </c>
      <c r="E42" s="17">
        <v>-712.8</v>
      </c>
      <c r="F42" s="17">
        <v>0</v>
      </c>
      <c r="G42" s="17">
        <v>-1425.6</v>
      </c>
      <c r="H42" s="17">
        <v>0</v>
      </c>
      <c r="I42" s="17">
        <v>0</v>
      </c>
      <c r="J42" s="17">
        <v>-792</v>
      </c>
      <c r="K42" s="17">
        <v>0</v>
      </c>
      <c r="L42" s="30">
        <f t="shared" si="13"/>
        <v>-10375.199999999999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608940.8200000001</v>
      </c>
      <c r="C55" s="41">
        <f t="shared" si="16"/>
        <v>464800.38</v>
      </c>
      <c r="D55" s="41">
        <f t="shared" si="16"/>
        <v>1538882.62</v>
      </c>
      <c r="E55" s="41">
        <f t="shared" si="16"/>
        <v>2386794.4699999997</v>
      </c>
      <c r="F55" s="41">
        <f t="shared" si="16"/>
        <v>1281333.6300000001</v>
      </c>
      <c r="G55" s="41">
        <f t="shared" si="16"/>
        <v>767423.56</v>
      </c>
      <c r="H55" s="41">
        <f t="shared" si="16"/>
        <v>437811.57999999996</v>
      </c>
      <c r="I55" s="41">
        <f t="shared" si="16"/>
        <v>1017210.2500000001</v>
      </c>
      <c r="J55" s="41">
        <f t="shared" si="16"/>
        <v>691740.85</v>
      </c>
      <c r="K55" s="41">
        <f t="shared" si="16"/>
        <v>836887.33</v>
      </c>
      <c r="L55" s="42">
        <f t="shared" si="14"/>
        <v>10031825.49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608940.82</v>
      </c>
      <c r="C61" s="41">
        <f aca="true" t="shared" si="18" ref="C61:J61">SUM(C62:C73)</f>
        <v>464800.37</v>
      </c>
      <c r="D61" s="41">
        <f t="shared" si="18"/>
        <v>1538882.6326204862</v>
      </c>
      <c r="E61" s="41">
        <f t="shared" si="18"/>
        <v>2386794.4708495056</v>
      </c>
      <c r="F61" s="41">
        <f t="shared" si="18"/>
        <v>1281333.63436796</v>
      </c>
      <c r="G61" s="41">
        <f t="shared" si="18"/>
        <v>767423.5616324829</v>
      </c>
      <c r="H61" s="41">
        <f t="shared" si="18"/>
        <v>437811.57465189946</v>
      </c>
      <c r="I61" s="41">
        <f>SUM(I62:I78)</f>
        <v>1017210.2437439496</v>
      </c>
      <c r="J61" s="41">
        <f t="shared" si="18"/>
        <v>691740.848474079</v>
      </c>
      <c r="K61" s="41">
        <f>SUM(K62:K75)</f>
        <v>836887.33</v>
      </c>
      <c r="L61" s="46">
        <f>SUM(B61:K61)</f>
        <v>10031825.486340363</v>
      </c>
      <c r="M61" s="40"/>
    </row>
    <row r="62" spans="1:13" ht="18.75" customHeight="1">
      <c r="A62" s="47" t="s">
        <v>46</v>
      </c>
      <c r="B62" s="48">
        <v>608940.82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608940.82</v>
      </c>
      <c r="M62"/>
    </row>
    <row r="63" spans="1:13" ht="18.75" customHeight="1">
      <c r="A63" s="47" t="s">
        <v>55</v>
      </c>
      <c r="B63" s="17">
        <v>0</v>
      </c>
      <c r="C63" s="48">
        <v>406235.52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406235.52</v>
      </c>
      <c r="M63"/>
    </row>
    <row r="64" spans="1:13" ht="18.75" customHeight="1">
      <c r="A64" s="47" t="s">
        <v>56</v>
      </c>
      <c r="B64" s="17">
        <v>0</v>
      </c>
      <c r="C64" s="48">
        <v>58564.85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58564.85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1538882.6326204862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1538882.6326204862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2386794.4708495056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2386794.4708495056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1281333.63436796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1281333.63436796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767423.5616324829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767423.5616324829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437811.57465189946</v>
      </c>
      <c r="I69" s="17">
        <v>0</v>
      </c>
      <c r="J69" s="17">
        <v>0</v>
      </c>
      <c r="K69" s="17">
        <v>0</v>
      </c>
      <c r="L69" s="46">
        <f t="shared" si="19"/>
        <v>437811.57465189946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1017210.2437439496</v>
      </c>
      <c r="J70" s="17">
        <v>0</v>
      </c>
      <c r="K70" s="17">
        <v>0</v>
      </c>
      <c r="L70" s="46">
        <f t="shared" si="19"/>
        <v>1017210.2437439496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691740.848474079</v>
      </c>
      <c r="K71" s="17">
        <v>0</v>
      </c>
      <c r="L71" s="46">
        <f t="shared" si="19"/>
        <v>691740.848474079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490499.66</v>
      </c>
      <c r="L72" s="46">
        <f t="shared" si="19"/>
        <v>490499.66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346387.67</v>
      </c>
      <c r="L73" s="46">
        <f t="shared" si="19"/>
        <v>346387.67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2023-07-18T02:23:45Z</dcterms:modified>
  <cp:category/>
  <cp:version/>
  <cp:contentType/>
  <cp:contentStatus/>
</cp:coreProperties>
</file>