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<sst xmlns="http://schemas.openxmlformats.org/spreadsheetml/2006/main" count="86" uniqueCount="85">
  <si>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</si>
  <si>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</si>
  <si>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</si>
  <si>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</si>
  <si>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</si>
  <si>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</si>
  <si>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</si>
  <si>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</si>
  <si>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</si>
  <si>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</si>
  <si>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</si>
  <si>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</si>
  <si>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</si>
  <si>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</si>
  <si>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</si>
  <si>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</si>
  <si>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</si>
  <si>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</si>
  <si>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</si>
  <si>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</si>
  <si>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</si>
  <si>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</si>
  <si>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</si>
  <si>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</si>
  <si>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</si>
  <si>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</si>
  <si>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</si>
  <si>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</si>
  <si>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</si>
  <si>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</si>
  <si>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</si>
  <si>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</si>
  <si>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</si>
  <si>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</si>
  <si>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</si>
  <si>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</si>
  <si>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</si>
  <si>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</si>
  <si>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</si>
  <si>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</si>
  <si>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</si>
  <si>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</si>
  <si>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</si>
  <si>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</si>
  <si>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</si>
  <si>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</si>
  <si>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</si>
  <si>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</si>
  <si>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</si>
  <si>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</si>
  <si>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</si>
  <si>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</si>
  <si>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</si>
  <si>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</si>
  <si>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</si>
  <si>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</si>
  <si>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</si>
  <si>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</si>
  <si>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</si>
  <si>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</si>
  <si>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</si>
  <si>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</si>
  <si>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</si>
  <si>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</si>
  <si>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</si>
  <si>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</si>
  <si>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</si>
  <si>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</si>
  <si>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</si>
  <si>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</si>
  <si>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</si>
  <si>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</si>
  <si>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</si>
  <si>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</si>
  <si>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</si>
  <si>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</si>
  <si>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</si>
  <si>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</si>
  <si>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</si>
  <si>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</si>
  <si>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</si>
  <si>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</si>
  <si>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</si>
  <si>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</si>
  <si>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06/07/23 - VENCIMENTO 13/07/23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</si>
</sst>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82080</v>
      </c>
      <c r="C7" s="10">
        <f aca="true" t="shared" si="0" ref="C7:K7">C8+C11</f>
        <v>99822</v>
      </c>
      <c r="D7" s="10">
        <f t="shared" si="0"/>
        <v>299752</v>
      </c>
      <c r="E7" s="10">
        <f t="shared" si="0"/>
        <v>236526</v>
      </c>
      <c r="F7" s="10">
        <f t="shared" si="0"/>
        <v>243261</v>
      </c>
      <c r="G7" s="10">
        <f t="shared" si="0"/>
        <v>138451</v>
      </c>
      <c r="H7" s="10">
        <f t="shared" si="0"/>
        <v>76727</v>
      </c>
      <c r="I7" s="10">
        <f t="shared" si="0"/>
        <v>115372</v>
      </c>
      <c r="J7" s="10">
        <f t="shared" si="0"/>
        <v>113643</v>
      </c>
      <c r="K7" s="10">
        <f t="shared" si="0"/>
        <v>207874</v>
      </c>
      <c r="L7" s="10">
        <f aca="true" t="shared" si="1" ref="L7:L13">SUM(B7:K7)</f>
        <v>1613508</v>
      </c>
      <c r="M7" s="11"/>
    </row>
    <row r="8" spans="1:13" ht="17.25" customHeight="1">
      <c r="A8" s="12" t="s">
        <v>82</v>
      </c>
      <c r="B8" s="13">
        <f>B9+B10</f>
        <v>4852</v>
      </c>
      <c r="C8" s="13">
        <f aca="true" t="shared" si="2" ref="C8:K8">C9+C10</f>
        <v>5509</v>
      </c>
      <c r="D8" s="13">
        <f t="shared" si="2"/>
        <v>17140</v>
      </c>
      <c r="E8" s="13">
        <f t="shared" si="2"/>
        <v>11678</v>
      </c>
      <c r="F8" s="13">
        <f t="shared" si="2"/>
        <v>10877</v>
      </c>
      <c r="G8" s="13">
        <f t="shared" si="2"/>
        <v>8432</v>
      </c>
      <c r="H8" s="13">
        <f t="shared" si="2"/>
        <v>4075</v>
      </c>
      <c r="I8" s="13">
        <f t="shared" si="2"/>
        <v>4629</v>
      </c>
      <c r="J8" s="13">
        <f t="shared" si="2"/>
        <v>6293</v>
      </c>
      <c r="K8" s="13">
        <f t="shared" si="2"/>
        <v>10509</v>
      </c>
      <c r="L8" s="13">
        <f t="shared" si="1"/>
        <v>83994</v>
      </c>
      <c r="M8"/>
    </row>
    <row r="9" spans="1:13" ht="17.25" customHeight="1">
      <c r="A9" s="14" t="s">
        <v>18</v>
      </c>
      <c r="B9" s="15">
        <v>4849</v>
      </c>
      <c r="C9" s="15">
        <v>5509</v>
      </c>
      <c r="D9" s="15">
        <v>17140</v>
      </c>
      <c r="E9" s="15">
        <v>11675</v>
      </c>
      <c r="F9" s="15">
        <v>10877</v>
      </c>
      <c r="G9" s="15">
        <v>8432</v>
      </c>
      <c r="H9" s="15">
        <v>4040</v>
      </c>
      <c r="I9" s="15">
        <v>4629</v>
      </c>
      <c r="J9" s="15">
        <v>6293</v>
      </c>
      <c r="K9" s="15">
        <v>10509</v>
      </c>
      <c r="L9" s="13">
        <f t="shared" si="1"/>
        <v>83953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3</v>
      </c>
      <c r="F10" s="15">
        <v>0</v>
      </c>
      <c r="G10" s="15">
        <v>0</v>
      </c>
      <c r="H10" s="15">
        <v>35</v>
      </c>
      <c r="I10" s="15">
        <v>0</v>
      </c>
      <c r="J10" s="15">
        <v>0</v>
      </c>
      <c r="K10" s="15">
        <v>0</v>
      </c>
      <c r="L10" s="13">
        <f t="shared" si="1"/>
        <v>41</v>
      </c>
      <c r="M10"/>
    </row>
    <row r="11" spans="1:13" ht="17.25" customHeight="1">
      <c r="A11" s="12" t="s">
        <v>71</v>
      </c>
      <c r="B11" s="15">
        <v>77228</v>
      </c>
      <c r="C11" s="15">
        <v>94313</v>
      </c>
      <c r="D11" s="15">
        <v>282612</v>
      </c>
      <c r="E11" s="15">
        <v>224848</v>
      </c>
      <c r="F11" s="15">
        <v>232384</v>
      </c>
      <c r="G11" s="15">
        <v>130019</v>
      </c>
      <c r="H11" s="15">
        <v>72652</v>
      </c>
      <c r="I11" s="15">
        <v>110743</v>
      </c>
      <c r="J11" s="15">
        <v>107350</v>
      </c>
      <c r="K11" s="15">
        <v>197365</v>
      </c>
      <c r="L11" s="13">
        <f t="shared" si="1"/>
        <v>1529514</v>
      </c>
      <c r="M11" s="60"/>
    </row>
    <row r="12" spans="1:13" ht="17.25" customHeight="1">
      <c r="A12" s="14" t="s">
        <v>83</v>
      </c>
      <c r="B12" s="15">
        <v>9374</v>
      </c>
      <c r="C12" s="15">
        <v>7755</v>
      </c>
      <c r="D12" s="15">
        <v>26533</v>
      </c>
      <c r="E12" s="15">
        <v>23942</v>
      </c>
      <c r="F12" s="15">
        <v>21067</v>
      </c>
      <c r="G12" s="15">
        <v>12791</v>
      </c>
      <c r="H12" s="15">
        <v>6816</v>
      </c>
      <c r="I12" s="15">
        <v>6335</v>
      </c>
      <c r="J12" s="15">
        <v>7888</v>
      </c>
      <c r="K12" s="15">
        <v>13708</v>
      </c>
      <c r="L12" s="13">
        <f t="shared" si="1"/>
        <v>136209</v>
      </c>
      <c r="M12" s="60"/>
    </row>
    <row r="13" spans="1:13" ht="17.25" customHeight="1">
      <c r="A13" s="14" t="s">
        <v>72</v>
      </c>
      <c r="B13" s="15">
        <f>+B11-B12</f>
        <v>67854</v>
      </c>
      <c r="C13" s="15">
        <f aca="true" t="shared" si="3" ref="C13:K13">+C11-C12</f>
        <v>86558</v>
      </c>
      <c r="D13" s="15">
        <f t="shared" si="3"/>
        <v>256079</v>
      </c>
      <c r="E13" s="15">
        <f t="shared" si="3"/>
        <v>200906</v>
      </c>
      <c r="F13" s="15">
        <f t="shared" si="3"/>
        <v>211317</v>
      </c>
      <c r="G13" s="15">
        <f t="shared" si="3"/>
        <v>117228</v>
      </c>
      <c r="H13" s="15">
        <f t="shared" si="3"/>
        <v>65836</v>
      </c>
      <c r="I13" s="15">
        <f t="shared" si="3"/>
        <v>104408</v>
      </c>
      <c r="J13" s="15">
        <f t="shared" si="3"/>
        <v>99462</v>
      </c>
      <c r="K13" s="15">
        <f t="shared" si="3"/>
        <v>183657</v>
      </c>
      <c r="L13" s="13">
        <f t="shared" si="1"/>
        <v>1393305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1.240830019311983</v>
      </c>
      <c r="C18" s="22">
        <v>1.185601682333829</v>
      </c>
      <c r="D18" s="22">
        <v>1.066314717447275</v>
      </c>
      <c r="E18" s="22">
        <v>1.104698857235248</v>
      </c>
      <c r="F18" s="22">
        <v>1.217233683280744</v>
      </c>
      <c r="G18" s="22">
        <v>1.176705035698233</v>
      </c>
      <c r="H18" s="22">
        <v>1.105986024659651</v>
      </c>
      <c r="I18" s="22">
        <v>1.111104416058078</v>
      </c>
      <c r="J18" s="22">
        <v>1.268179400809638</v>
      </c>
      <c r="K18" s="22">
        <v>1.07551450095058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737838.6800000002</v>
      </c>
      <c r="C20" s="25">
        <f aca="true" t="shared" si="4" ref="C20:K20">SUM(C21:C28)</f>
        <v>496497.79</v>
      </c>
      <c r="D20" s="25">
        <f t="shared" si="4"/>
        <v>1614707.5400000003</v>
      </c>
      <c r="E20" s="25">
        <f t="shared" si="4"/>
        <v>1319166.9700000002</v>
      </c>
      <c r="F20" s="25">
        <f t="shared" si="4"/>
        <v>1338318.3099999998</v>
      </c>
      <c r="G20" s="25">
        <f t="shared" si="4"/>
        <v>806666.5000000001</v>
      </c>
      <c r="H20" s="25">
        <f t="shared" si="4"/>
        <v>464616.41</v>
      </c>
      <c r="I20" s="25">
        <f t="shared" si="4"/>
        <v>572687.9700000001</v>
      </c>
      <c r="J20" s="25">
        <f t="shared" si="4"/>
        <v>698254.69</v>
      </c>
      <c r="K20" s="25">
        <f t="shared" si="4"/>
        <v>884057.3399999999</v>
      </c>
      <c r="L20" s="25">
        <f>SUM(B20:K20)</f>
        <v>8932812.200000001</v>
      </c>
      <c r="M20"/>
    </row>
    <row r="21" spans="1:13" ht="17.25" customHeight="1">
      <c r="A21" s="26" t="s">
        <v>22</v>
      </c>
      <c r="B21" s="56">
        <f>ROUND((B15+B16)*B7,2)</f>
        <v>589769.42</v>
      </c>
      <c r="C21" s="56">
        <f aca="true" t="shared" si="5" ref="C21:K21">ROUND((C15+C16)*C7,2)</f>
        <v>404139.35</v>
      </c>
      <c r="D21" s="56">
        <f t="shared" si="5"/>
        <v>1444355.01</v>
      </c>
      <c r="E21" s="56">
        <f t="shared" si="5"/>
        <v>1154459.75</v>
      </c>
      <c r="F21" s="56">
        <f t="shared" si="5"/>
        <v>1049087.39</v>
      </c>
      <c r="G21" s="56">
        <f t="shared" si="5"/>
        <v>656534.64</v>
      </c>
      <c r="H21" s="56">
        <f t="shared" si="5"/>
        <v>400775.81</v>
      </c>
      <c r="I21" s="56">
        <f t="shared" si="5"/>
        <v>499641.52</v>
      </c>
      <c r="J21" s="56">
        <f t="shared" si="5"/>
        <v>530042.32</v>
      </c>
      <c r="K21" s="56">
        <f t="shared" si="5"/>
        <v>791729.7</v>
      </c>
      <c r="L21" s="33">
        <f aca="true" t="shared" si="6" ref="L21:L28">SUM(B21:K21)</f>
        <v>7520534.909999999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142034.18</v>
      </c>
      <c r="C22" s="33">
        <f t="shared" si="7"/>
        <v>75008.94</v>
      </c>
      <c r="D22" s="33">
        <f t="shared" si="7"/>
        <v>95781.99</v>
      </c>
      <c r="E22" s="33">
        <f t="shared" si="7"/>
        <v>120870.62</v>
      </c>
      <c r="F22" s="33">
        <f t="shared" si="7"/>
        <v>227897.12</v>
      </c>
      <c r="G22" s="33">
        <f t="shared" si="7"/>
        <v>116012.98</v>
      </c>
      <c r="H22" s="33">
        <f t="shared" si="7"/>
        <v>42476.63</v>
      </c>
      <c r="I22" s="33">
        <f t="shared" si="7"/>
        <v>55512.38</v>
      </c>
      <c r="J22" s="33">
        <f t="shared" si="7"/>
        <v>142146.43</v>
      </c>
      <c r="K22" s="33">
        <f t="shared" si="7"/>
        <v>59787.07</v>
      </c>
      <c r="L22" s="33">
        <f t="shared" si="6"/>
        <v>1077528.34</v>
      </c>
      <c r="M22"/>
    </row>
    <row r="23" spans="1:13" ht="17.25" customHeight="1">
      <c r="A23" s="27" t="s">
        <v>24</v>
      </c>
      <c r="B23" s="33">
        <v>3241.34</v>
      </c>
      <c r="C23" s="33">
        <v>14867.1</v>
      </c>
      <c r="D23" s="33">
        <v>68644.87</v>
      </c>
      <c r="E23" s="33">
        <v>38421.68</v>
      </c>
      <c r="F23" s="33">
        <v>55827.25</v>
      </c>
      <c r="G23" s="33">
        <v>32936.8</v>
      </c>
      <c r="H23" s="33">
        <v>18933.41</v>
      </c>
      <c r="I23" s="33">
        <v>14932.69</v>
      </c>
      <c r="J23" s="33">
        <v>21552.33</v>
      </c>
      <c r="K23" s="33">
        <v>27705.62</v>
      </c>
      <c r="L23" s="33">
        <f t="shared" si="6"/>
        <v>297063.08999999997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609.62</v>
      </c>
      <c r="C26" s="33">
        <v>411.62</v>
      </c>
      <c r="D26" s="33">
        <v>1336.47</v>
      </c>
      <c r="E26" s="33">
        <v>1091.58</v>
      </c>
      <c r="F26" s="33">
        <v>1107.21</v>
      </c>
      <c r="G26" s="33">
        <v>666.93</v>
      </c>
      <c r="H26" s="33">
        <v>385.57</v>
      </c>
      <c r="I26" s="33">
        <v>474.15</v>
      </c>
      <c r="J26" s="33">
        <v>578.36</v>
      </c>
      <c r="K26" s="33">
        <v>732.06</v>
      </c>
      <c r="L26" s="33">
        <f t="shared" si="6"/>
        <v>7393.57</v>
      </c>
      <c r="M26" s="60"/>
    </row>
    <row r="27" spans="1:13" ht="17.25" customHeight="1">
      <c r="A27" s="27" t="s">
        <v>75</v>
      </c>
      <c r="B27" s="33">
        <v>314.15</v>
      </c>
      <c r="C27" s="33">
        <v>237.32</v>
      </c>
      <c r="D27" s="33">
        <v>770.78</v>
      </c>
      <c r="E27" s="33">
        <v>589.49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4167.51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-123584.65</v>
      </c>
      <c r="C31" s="33">
        <f t="shared" si="8"/>
        <v>-24239.6</v>
      </c>
      <c r="D31" s="33">
        <f t="shared" si="8"/>
        <v>-75416</v>
      </c>
      <c r="E31" s="33">
        <f t="shared" si="8"/>
        <v>-56888.64999999991</v>
      </c>
      <c r="F31" s="33">
        <f t="shared" si="8"/>
        <v>-47858.8</v>
      </c>
      <c r="G31" s="33">
        <f t="shared" si="8"/>
        <v>-37100.8</v>
      </c>
      <c r="H31" s="33">
        <f t="shared" si="8"/>
        <v>-24087.93</v>
      </c>
      <c r="I31" s="33">
        <f t="shared" si="8"/>
        <v>-29190.839999999997</v>
      </c>
      <c r="J31" s="33">
        <f t="shared" si="8"/>
        <v>-27689.2</v>
      </c>
      <c r="K31" s="33">
        <f t="shared" si="8"/>
        <v>-46239.6</v>
      </c>
      <c r="L31" s="33">
        <f aca="true" t="shared" si="9" ref="L31:L38">SUM(B31:K31)</f>
        <v>-492296.0699999999</v>
      </c>
      <c r="M31"/>
    </row>
    <row r="32" spans="1:13" ht="18.75" customHeight="1">
      <c r="A32" s="27" t="s">
        <v>28</v>
      </c>
      <c r="B32" s="33">
        <f>B33+B34+B35+B36</f>
        <v>-21335.6</v>
      </c>
      <c r="C32" s="33">
        <f aca="true" t="shared" si="10" ref="C32:K32">C33+C34+C35+C36</f>
        <v>-24239.6</v>
      </c>
      <c r="D32" s="33">
        <f t="shared" si="10"/>
        <v>-75416</v>
      </c>
      <c r="E32" s="33">
        <f t="shared" si="10"/>
        <v>-51370</v>
      </c>
      <c r="F32" s="33">
        <f t="shared" si="10"/>
        <v>-47858.8</v>
      </c>
      <c r="G32" s="33">
        <f t="shared" si="10"/>
        <v>-37100.8</v>
      </c>
      <c r="H32" s="33">
        <f t="shared" si="10"/>
        <v>-17776</v>
      </c>
      <c r="I32" s="33">
        <f t="shared" si="10"/>
        <v>-29190.839999999997</v>
      </c>
      <c r="J32" s="33">
        <f t="shared" si="10"/>
        <v>-27689.2</v>
      </c>
      <c r="K32" s="33">
        <f t="shared" si="10"/>
        <v>-46239.6</v>
      </c>
      <c r="L32" s="33">
        <f t="shared" si="9"/>
        <v>-378216.44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-21335.6</v>
      </c>
      <c r="C33" s="33">
        <f t="shared" si="11"/>
        <v>-24239.6</v>
      </c>
      <c r="D33" s="33">
        <f t="shared" si="11"/>
        <v>-75416</v>
      </c>
      <c r="E33" s="33">
        <f t="shared" si="11"/>
        <v>-51370</v>
      </c>
      <c r="F33" s="33">
        <f t="shared" si="11"/>
        <v>-47858.8</v>
      </c>
      <c r="G33" s="33">
        <f t="shared" si="11"/>
        <v>-37100.8</v>
      </c>
      <c r="H33" s="33">
        <f t="shared" si="11"/>
        <v>-17776</v>
      </c>
      <c r="I33" s="33">
        <f t="shared" si="11"/>
        <v>-20367.6</v>
      </c>
      <c r="J33" s="33">
        <f t="shared" si="11"/>
        <v>-27689.2</v>
      </c>
      <c r="K33" s="33">
        <f t="shared" si="11"/>
        <v>-46239.6</v>
      </c>
      <c r="L33" s="33">
        <f t="shared" si="9"/>
        <v>-369393.19999999995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-8823.24</v>
      </c>
      <c r="J36" s="17">
        <v>0</v>
      </c>
      <c r="K36" s="17">
        <v>0</v>
      </c>
      <c r="L36" s="33">
        <f t="shared" si="9"/>
        <v>-8823.24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-6311.93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-114079.62999999992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614254.0300000001</v>
      </c>
      <c r="C55" s="41">
        <f t="shared" si="16"/>
        <v>472258.19</v>
      </c>
      <c r="D55" s="41">
        <f t="shared" si="16"/>
        <v>1539291.5400000003</v>
      </c>
      <c r="E55" s="41">
        <f t="shared" si="16"/>
        <v>1262278.3200000003</v>
      </c>
      <c r="F55" s="41">
        <f t="shared" si="16"/>
        <v>1290459.5099999998</v>
      </c>
      <c r="G55" s="41">
        <f t="shared" si="16"/>
        <v>769565.7000000001</v>
      </c>
      <c r="H55" s="41">
        <f t="shared" si="16"/>
        <v>440528.48</v>
      </c>
      <c r="I55" s="41">
        <f t="shared" si="16"/>
        <v>543497.1300000001</v>
      </c>
      <c r="J55" s="41">
        <f t="shared" si="16"/>
        <v>670565.49</v>
      </c>
      <c r="K55" s="41">
        <f t="shared" si="16"/>
        <v>837817.7399999999</v>
      </c>
      <c r="L55" s="42">
        <f t="shared" si="14"/>
        <v>8440516.13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614254.03</v>
      </c>
      <c r="C61" s="41">
        <f aca="true" t="shared" si="18" ref="C61:J61">SUM(C62:C73)</f>
        <v>472258.18999999994</v>
      </c>
      <c r="D61" s="41">
        <f t="shared" si="18"/>
        <v>1539291.5415593237</v>
      </c>
      <c r="E61" s="41">
        <f t="shared" si="18"/>
        <v>1262278.3304833742</v>
      </c>
      <c r="F61" s="41">
        <f t="shared" si="18"/>
        <v>1290459.503433422</v>
      </c>
      <c r="G61" s="41">
        <f t="shared" si="18"/>
        <v>769565.713207502</v>
      </c>
      <c r="H61" s="41">
        <f t="shared" si="18"/>
        <v>440528.48644507636</v>
      </c>
      <c r="I61" s="41">
        <f>SUM(I62:I78)</f>
        <v>543497.1293484829</v>
      </c>
      <c r="J61" s="41">
        <f t="shared" si="18"/>
        <v>670565.4836318301</v>
      </c>
      <c r="K61" s="41">
        <f>SUM(K62:K75)</f>
        <v>837817.75</v>
      </c>
      <c r="L61" s="46">
        <f>SUM(B61:K61)</f>
        <v>8440516.158109011</v>
      </c>
      <c r="M61" s="40"/>
    </row>
    <row r="62" spans="1:13" ht="18.75" customHeight="1">
      <c r="A62" s="47" t="s">
        <v>46</v>
      </c>
      <c r="B62" s="48">
        <v>614254.03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614254.03</v>
      </c>
      <c r="M62"/>
    </row>
    <row r="63" spans="1:13" ht="18.75" customHeight="1">
      <c r="A63" s="47" t="s">
        <v>55</v>
      </c>
      <c r="B63" s="17">
        <v>0</v>
      </c>
      <c r="C63" s="48">
        <v>412753.66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412753.66</v>
      </c>
      <c r="M63"/>
    </row>
    <row r="64" spans="1:13" ht="18.75" customHeight="1">
      <c r="A64" s="47" t="s">
        <v>56</v>
      </c>
      <c r="B64" s="17">
        <v>0</v>
      </c>
      <c r="C64" s="48">
        <v>59504.53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59504.53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1539291.5415593237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1539291.5415593237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1262278.3304833742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1262278.3304833742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1290459.503433422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1290459.503433422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769565.713207502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769565.713207502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440528.48644507636</v>
      </c>
      <c r="I69" s="17">
        <v>0</v>
      </c>
      <c r="J69" s="17">
        <v>0</v>
      </c>
      <c r="K69" s="17">
        <v>0</v>
      </c>
      <c r="L69" s="46">
        <f t="shared" si="19"/>
        <v>440528.48644507636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543497.1293484829</v>
      </c>
      <c r="J70" s="17">
        <v>0</v>
      </c>
      <c r="K70" s="17">
        <v>0</v>
      </c>
      <c r="L70" s="46">
        <f t="shared" si="19"/>
        <v>543497.1293484829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670565.4836318301</v>
      </c>
      <c r="K71" s="17">
        <v>0</v>
      </c>
      <c r="L71" s="46">
        <f t="shared" si="19"/>
        <v>670565.4836318301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489872.04</v>
      </c>
      <c r="L72" s="46">
        <f t="shared" si="19"/>
        <v>489872.04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347945.71</v>
      </c>
      <c r="L73" s="46">
        <f t="shared" si="19"/>
        <v>347945.71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2023-07-12T17:41:27Z</dcterms:modified>
  <cp:category/>
  <cp:version/>
  <cp:contentType/>
  <cp:contentStatus/>
</cp:coreProperties>
</file>