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<sst xmlns="http://schemas.openxmlformats.org/spreadsheetml/2006/main" count="87" uniqueCount="86">
  <si>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</si>
  <si>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</si>
  <si>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</si>
  <si>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</si>
  <si>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</si>
  <si>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</si>
  <si>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</si>
  <si>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</si>
  <si>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</si>
  <si>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</si>
  <si>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</si>
  <si>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</si>
  <si>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</si>
  <si>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</si>
  <si>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</si>
  <si>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</si>
  <si>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</si>
  <si>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</si>
  <si>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</si>
  <si>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</si>
  <si>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</si>
  <si>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</si>
  <si>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</si>
  <si>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</si>
  <si>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</si>
  <si>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</si>
  <si>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</si>
  <si>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</si>
  <si>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</si>
  <si>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</si>
  <si>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</si>
  <si>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</si>
  <si>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</si>
  <si>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</si>
  <si>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</si>
  <si>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</si>
  <si>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</si>
  <si>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</si>
  <si>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</si>
  <si>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</si>
  <si>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</si>
  <si>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</si>
  <si>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</si>
  <si>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</si>
  <si>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</si>
  <si>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</si>
  <si>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</si>
  <si>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</si>
  <si>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</si>
  <si>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</si>
  <si>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</si>
  <si>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</si>
  <si>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</si>
  <si>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</si>
  <si>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</si>
  <si>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</si>
  <si>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</si>
  <si>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</si>
  <si>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</si>
  <si>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</si>
  <si>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</si>
  <si>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</si>
  <si>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</si>
  <si>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</si>
  <si>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</si>
  <si>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</si>
  <si>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</si>
  <si>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</si>
  <si>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</si>
  <si>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</si>
  <si>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</si>
  <si>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</si>
  <si>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</si>
  <si>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</si>
  <si>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</si>
  <si>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</si>
  <si>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</si>
  <si>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</si>
  <si>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</si>
  <si>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</si>
  <si>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</si>
  <si>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</si>
  <si>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</si>
  <si>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04/07/23 - VENCIMENTO 11/07/23</t>
  </si>
  <si>
    <t>5.3. Revisão de Remuneração pelo Transporte Coletivo ¹</t>
  </si>
  <si>
    <t>¹ Passageiros e fator de transição de março, abril e maio (1.071 pass).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</si>
</sst>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81104</v>
      </c>
      <c r="C7" s="10">
        <f aca="true" t="shared" si="0" ref="C7:K7">C8+C11</f>
        <v>98969</v>
      </c>
      <c r="D7" s="10">
        <f t="shared" si="0"/>
        <v>294081</v>
      </c>
      <c r="E7" s="10">
        <f t="shared" si="0"/>
        <v>237090</v>
      </c>
      <c r="F7" s="10">
        <f t="shared" si="0"/>
        <v>239591</v>
      </c>
      <c r="G7" s="10">
        <f t="shared" si="0"/>
        <v>137124</v>
      </c>
      <c r="H7" s="10">
        <f t="shared" si="0"/>
        <v>74859</v>
      </c>
      <c r="I7" s="10">
        <f t="shared" si="0"/>
        <v>112270</v>
      </c>
      <c r="J7" s="10">
        <f t="shared" si="0"/>
        <v>114760</v>
      </c>
      <c r="K7" s="10">
        <f t="shared" si="0"/>
        <v>202554</v>
      </c>
      <c r="L7" s="10">
        <f aca="true" t="shared" si="1" ref="L7:L13">SUM(B7:K7)</f>
        <v>1592402</v>
      </c>
      <c r="M7" s="11"/>
    </row>
    <row r="8" spans="1:13" ht="17.25" customHeight="1">
      <c r="A8" s="12" t="s">
        <v>81</v>
      </c>
      <c r="B8" s="13">
        <f>B9+B10</f>
        <v>4752</v>
      </c>
      <c r="C8" s="13">
        <f aca="true" t="shared" si="2" ref="C8:K8">C9+C10</f>
        <v>5173</v>
      </c>
      <c r="D8" s="13">
        <f t="shared" si="2"/>
        <v>16548</v>
      </c>
      <c r="E8" s="13">
        <f t="shared" si="2"/>
        <v>11337</v>
      </c>
      <c r="F8" s="13">
        <f t="shared" si="2"/>
        <v>10353</v>
      </c>
      <c r="G8" s="13">
        <f t="shared" si="2"/>
        <v>7880</v>
      </c>
      <c r="H8" s="13">
        <f t="shared" si="2"/>
        <v>4004</v>
      </c>
      <c r="I8" s="13">
        <f t="shared" si="2"/>
        <v>4463</v>
      </c>
      <c r="J8" s="13">
        <f t="shared" si="2"/>
        <v>6083</v>
      </c>
      <c r="K8" s="13">
        <f t="shared" si="2"/>
        <v>9607</v>
      </c>
      <c r="L8" s="13">
        <f t="shared" si="1"/>
        <v>80200</v>
      </c>
      <c r="M8"/>
    </row>
    <row r="9" spans="1:13" ht="17.25" customHeight="1">
      <c r="A9" s="14" t="s">
        <v>18</v>
      </c>
      <c r="B9" s="15">
        <v>4749</v>
      </c>
      <c r="C9" s="15">
        <v>5173</v>
      </c>
      <c r="D9" s="15">
        <v>16548</v>
      </c>
      <c r="E9" s="15">
        <v>11335</v>
      </c>
      <c r="F9" s="15">
        <v>10353</v>
      </c>
      <c r="G9" s="15">
        <v>7880</v>
      </c>
      <c r="H9" s="15">
        <v>3952</v>
      </c>
      <c r="I9" s="15">
        <v>4463</v>
      </c>
      <c r="J9" s="15">
        <v>6083</v>
      </c>
      <c r="K9" s="15">
        <v>9607</v>
      </c>
      <c r="L9" s="13">
        <f t="shared" si="1"/>
        <v>80143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52</v>
      </c>
      <c r="I10" s="15">
        <v>0</v>
      </c>
      <c r="J10" s="15">
        <v>0</v>
      </c>
      <c r="K10" s="15">
        <v>0</v>
      </c>
      <c r="L10" s="13">
        <f t="shared" si="1"/>
        <v>57</v>
      </c>
      <c r="M10"/>
    </row>
    <row r="11" spans="1:13" ht="17.25" customHeight="1">
      <c r="A11" s="12" t="s">
        <v>70</v>
      </c>
      <c r="B11" s="15">
        <v>76352</v>
      </c>
      <c r="C11" s="15">
        <v>93796</v>
      </c>
      <c r="D11" s="15">
        <v>277533</v>
      </c>
      <c r="E11" s="15">
        <v>225753</v>
      </c>
      <c r="F11" s="15">
        <v>229238</v>
      </c>
      <c r="G11" s="15">
        <v>129244</v>
      </c>
      <c r="H11" s="15">
        <v>70855</v>
      </c>
      <c r="I11" s="15">
        <v>107807</v>
      </c>
      <c r="J11" s="15">
        <v>108677</v>
      </c>
      <c r="K11" s="15">
        <v>192947</v>
      </c>
      <c r="L11" s="13">
        <f t="shared" si="1"/>
        <v>1512202</v>
      </c>
      <c r="M11" s="60"/>
    </row>
    <row r="12" spans="1:13" ht="17.25" customHeight="1">
      <c r="A12" s="14" t="s">
        <v>82</v>
      </c>
      <c r="B12" s="15">
        <v>9595</v>
      </c>
      <c r="C12" s="15">
        <v>7314</v>
      </c>
      <c r="D12" s="15">
        <v>26136</v>
      </c>
      <c r="E12" s="15">
        <v>23997</v>
      </c>
      <c r="F12" s="15">
        <v>20398</v>
      </c>
      <c r="G12" s="15">
        <v>12879</v>
      </c>
      <c r="H12" s="15">
        <v>6733</v>
      </c>
      <c r="I12" s="15">
        <v>6240</v>
      </c>
      <c r="J12" s="15">
        <v>8221</v>
      </c>
      <c r="K12" s="15">
        <v>13068</v>
      </c>
      <c r="L12" s="13">
        <f t="shared" si="1"/>
        <v>134581</v>
      </c>
      <c r="M12" s="60"/>
    </row>
    <row r="13" spans="1:13" ht="17.25" customHeight="1">
      <c r="A13" s="14" t="s">
        <v>71</v>
      </c>
      <c r="B13" s="15">
        <f>+B11-B12</f>
        <v>66757</v>
      </c>
      <c r="C13" s="15">
        <f aca="true" t="shared" si="3" ref="C13:K13">+C11-C12</f>
        <v>86482</v>
      </c>
      <c r="D13" s="15">
        <f t="shared" si="3"/>
        <v>251397</v>
      </c>
      <c r="E13" s="15">
        <f t="shared" si="3"/>
        <v>201756</v>
      </c>
      <c r="F13" s="15">
        <f t="shared" si="3"/>
        <v>208840</v>
      </c>
      <c r="G13" s="15">
        <f t="shared" si="3"/>
        <v>116365</v>
      </c>
      <c r="H13" s="15">
        <f t="shared" si="3"/>
        <v>64122</v>
      </c>
      <c r="I13" s="15">
        <f t="shared" si="3"/>
        <v>101567</v>
      </c>
      <c r="J13" s="15">
        <f t="shared" si="3"/>
        <v>100456</v>
      </c>
      <c r="K13" s="15">
        <f t="shared" si="3"/>
        <v>179879</v>
      </c>
      <c r="L13" s="13">
        <f t="shared" si="1"/>
        <v>1377621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1.250046174351335</v>
      </c>
      <c r="C18" s="22">
        <v>1.196126374210296</v>
      </c>
      <c r="D18" s="22">
        <v>1.078273177680323</v>
      </c>
      <c r="E18" s="22">
        <v>1.1010736492097</v>
      </c>
      <c r="F18" s="22">
        <v>1.238705331253624</v>
      </c>
      <c r="G18" s="22">
        <v>1.186647165931107</v>
      </c>
      <c r="H18" s="22">
        <v>1.12745724176838</v>
      </c>
      <c r="I18" s="22">
        <v>1.132763774761647</v>
      </c>
      <c r="J18" s="22">
        <v>1.26017026554347</v>
      </c>
      <c r="K18" s="22">
        <v>1.094775316895112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734340.46</v>
      </c>
      <c r="C20" s="25">
        <f aca="true" t="shared" si="4" ref="C20:K20">SUM(C21:C28)</f>
        <v>496686.83</v>
      </c>
      <c r="D20" s="25">
        <f t="shared" si="4"/>
        <v>1599831.52</v>
      </c>
      <c r="E20" s="25">
        <f t="shared" si="4"/>
        <v>1318751.6500000001</v>
      </c>
      <c r="F20" s="25">
        <f t="shared" si="4"/>
        <v>1342916.3500000003</v>
      </c>
      <c r="G20" s="25">
        <f t="shared" si="4"/>
        <v>805916.29</v>
      </c>
      <c r="H20" s="25">
        <f t="shared" si="4"/>
        <v>462376.75999999995</v>
      </c>
      <c r="I20" s="25">
        <f t="shared" si="4"/>
        <v>568193.4100000001</v>
      </c>
      <c r="J20" s="25">
        <f t="shared" si="4"/>
        <v>701035.86</v>
      </c>
      <c r="K20" s="25">
        <f t="shared" si="4"/>
        <v>877219.7099999998</v>
      </c>
      <c r="L20" s="25">
        <f>SUM(B20:K20)</f>
        <v>8907268.84</v>
      </c>
      <c r="M20"/>
    </row>
    <row r="21" spans="1:13" ht="17.25" customHeight="1">
      <c r="A21" s="26" t="s">
        <v>22</v>
      </c>
      <c r="B21" s="56">
        <f>ROUND((B15+B16)*B7,2)</f>
        <v>582756.57</v>
      </c>
      <c r="C21" s="56">
        <f aca="true" t="shared" si="5" ref="C21:K21">ROUND((C15+C16)*C7,2)</f>
        <v>400685.89</v>
      </c>
      <c r="D21" s="56">
        <f t="shared" si="5"/>
        <v>1417029.3</v>
      </c>
      <c r="E21" s="56">
        <f t="shared" si="5"/>
        <v>1157212.58</v>
      </c>
      <c r="F21" s="56">
        <f t="shared" si="5"/>
        <v>1033260.15</v>
      </c>
      <c r="G21" s="56">
        <f t="shared" si="5"/>
        <v>650242.01</v>
      </c>
      <c r="H21" s="56">
        <f t="shared" si="5"/>
        <v>391018.5</v>
      </c>
      <c r="I21" s="56">
        <f t="shared" si="5"/>
        <v>486207.69</v>
      </c>
      <c r="J21" s="56">
        <f t="shared" si="5"/>
        <v>535252.12</v>
      </c>
      <c r="K21" s="56">
        <f t="shared" si="5"/>
        <v>771467.42</v>
      </c>
      <c r="L21" s="33">
        <f aca="true" t="shared" si="6" ref="L21:L28">SUM(B21:K21)</f>
        <v>7425132.23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145716.05</v>
      </c>
      <c r="C22" s="33">
        <f t="shared" si="7"/>
        <v>78585.07</v>
      </c>
      <c r="D22" s="33">
        <f t="shared" si="7"/>
        <v>110915.39</v>
      </c>
      <c r="E22" s="33">
        <f t="shared" si="7"/>
        <v>116963.7</v>
      </c>
      <c r="F22" s="33">
        <f t="shared" si="7"/>
        <v>246644.71</v>
      </c>
      <c r="G22" s="33">
        <f t="shared" si="7"/>
        <v>121365.83</v>
      </c>
      <c r="H22" s="33">
        <f t="shared" si="7"/>
        <v>49838.14</v>
      </c>
      <c r="I22" s="33">
        <f t="shared" si="7"/>
        <v>64550.77</v>
      </c>
      <c r="J22" s="33">
        <f t="shared" si="7"/>
        <v>139256.69</v>
      </c>
      <c r="K22" s="33">
        <f t="shared" si="7"/>
        <v>73116.07</v>
      </c>
      <c r="L22" s="33">
        <f t="shared" si="6"/>
        <v>1146952.4200000002</v>
      </c>
      <c r="M22"/>
    </row>
    <row r="23" spans="1:13" ht="17.25" customHeight="1">
      <c r="A23" s="27" t="s">
        <v>24</v>
      </c>
      <c r="B23" s="33">
        <v>3074.1</v>
      </c>
      <c r="C23" s="33">
        <v>14933.47</v>
      </c>
      <c r="D23" s="33">
        <v>65968.97</v>
      </c>
      <c r="E23" s="33">
        <v>39157.84</v>
      </c>
      <c r="F23" s="33">
        <v>57497.12</v>
      </c>
      <c r="G23" s="33">
        <v>33123.76</v>
      </c>
      <c r="H23" s="33">
        <v>19092.16</v>
      </c>
      <c r="I23" s="33">
        <v>14836.18</v>
      </c>
      <c r="J23" s="33">
        <v>22010.84</v>
      </c>
      <c r="K23" s="33">
        <v>27806.48</v>
      </c>
      <c r="L23" s="33">
        <f t="shared" si="6"/>
        <v>297500.92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609.62</v>
      </c>
      <c r="C26" s="33">
        <v>411.62</v>
      </c>
      <c r="D26" s="33">
        <v>1328.66</v>
      </c>
      <c r="E26" s="33">
        <v>1094.19</v>
      </c>
      <c r="F26" s="33">
        <v>1115.03</v>
      </c>
      <c r="G26" s="33">
        <v>669.54</v>
      </c>
      <c r="H26" s="33">
        <v>382.97</v>
      </c>
      <c r="I26" s="33">
        <v>471.54</v>
      </c>
      <c r="J26" s="33">
        <v>580.96</v>
      </c>
      <c r="K26" s="33">
        <v>726.85</v>
      </c>
      <c r="L26" s="33">
        <f t="shared" si="6"/>
        <v>7390.9800000000005</v>
      </c>
      <c r="M26" s="60"/>
    </row>
    <row r="27" spans="1:13" ht="17.25" customHeight="1">
      <c r="A27" s="27" t="s">
        <v>74</v>
      </c>
      <c r="B27" s="33">
        <v>314.15</v>
      </c>
      <c r="C27" s="33">
        <v>237.32</v>
      </c>
      <c r="D27" s="33">
        <v>770.78</v>
      </c>
      <c r="E27" s="33">
        <v>589.49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4167.51</v>
      </c>
      <c r="M27" s="60"/>
    </row>
    <row r="28" spans="1:13" ht="17.25" customHeight="1">
      <c r="A28" s="27" t="s">
        <v>75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-123144.65</v>
      </c>
      <c r="C31" s="33">
        <f t="shared" si="8"/>
        <v>-22761.2</v>
      </c>
      <c r="D31" s="33">
        <f t="shared" si="8"/>
        <v>-72811.2</v>
      </c>
      <c r="E31" s="33">
        <f t="shared" si="8"/>
        <v>1082207.35</v>
      </c>
      <c r="F31" s="33">
        <f t="shared" si="8"/>
        <v>-45010.299999999996</v>
      </c>
      <c r="G31" s="33">
        <f t="shared" si="8"/>
        <v>-34672</v>
      </c>
      <c r="H31" s="33">
        <f t="shared" si="8"/>
        <v>-23700.73</v>
      </c>
      <c r="I31" s="33">
        <f t="shared" si="8"/>
        <v>443804.5</v>
      </c>
      <c r="J31" s="33">
        <f t="shared" si="8"/>
        <v>-26765.2</v>
      </c>
      <c r="K31" s="33">
        <f t="shared" si="8"/>
        <v>-41688.280000000006</v>
      </c>
      <c r="L31" s="33">
        <f aca="true" t="shared" si="9" ref="L31:L38">SUM(B31:K31)</f>
        <v>1135458.29</v>
      </c>
      <c r="M31"/>
    </row>
    <row r="32" spans="1:13" ht="18.75" customHeight="1">
      <c r="A32" s="27" t="s">
        <v>28</v>
      </c>
      <c r="B32" s="33">
        <f>B33+B34+B35+B36</f>
        <v>-20895.6</v>
      </c>
      <c r="C32" s="33">
        <f aca="true" t="shared" si="10" ref="C32:K32">C33+C34+C35+C36</f>
        <v>-22761.2</v>
      </c>
      <c r="D32" s="33">
        <f t="shared" si="10"/>
        <v>-72811.2</v>
      </c>
      <c r="E32" s="33">
        <f t="shared" si="10"/>
        <v>-49874</v>
      </c>
      <c r="F32" s="33">
        <f t="shared" si="10"/>
        <v>-45553.2</v>
      </c>
      <c r="G32" s="33">
        <f t="shared" si="10"/>
        <v>-34672</v>
      </c>
      <c r="H32" s="33">
        <f t="shared" si="10"/>
        <v>-17388.8</v>
      </c>
      <c r="I32" s="33">
        <f t="shared" si="10"/>
        <v>-42195.5</v>
      </c>
      <c r="J32" s="33">
        <f t="shared" si="10"/>
        <v>-26765.2</v>
      </c>
      <c r="K32" s="33">
        <f t="shared" si="10"/>
        <v>-42270.8</v>
      </c>
      <c r="L32" s="33">
        <f t="shared" si="9"/>
        <v>-375187.5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-20895.6</v>
      </c>
      <c r="C33" s="33">
        <f t="shared" si="11"/>
        <v>-22761.2</v>
      </c>
      <c r="D33" s="33">
        <f t="shared" si="11"/>
        <v>-72811.2</v>
      </c>
      <c r="E33" s="33">
        <f t="shared" si="11"/>
        <v>-49874</v>
      </c>
      <c r="F33" s="33">
        <f t="shared" si="11"/>
        <v>-45553.2</v>
      </c>
      <c r="G33" s="33">
        <f t="shared" si="11"/>
        <v>-34672</v>
      </c>
      <c r="H33" s="33">
        <f t="shared" si="11"/>
        <v>-17388.8</v>
      </c>
      <c r="I33" s="33">
        <f t="shared" si="11"/>
        <v>-19637.2</v>
      </c>
      <c r="J33" s="33">
        <f t="shared" si="11"/>
        <v>-26765.2</v>
      </c>
      <c r="K33" s="33">
        <f t="shared" si="11"/>
        <v>-42270.8</v>
      </c>
      <c r="L33" s="33">
        <f t="shared" si="9"/>
        <v>-352629.2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-22558.3</v>
      </c>
      <c r="J36" s="17">
        <v>0</v>
      </c>
      <c r="K36" s="17">
        <v>0</v>
      </c>
      <c r="L36" s="33">
        <f t="shared" si="9"/>
        <v>-22558.3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1132081.35</v>
      </c>
      <c r="F37" s="38">
        <f t="shared" si="12"/>
        <v>0</v>
      </c>
      <c r="G37" s="38">
        <f t="shared" si="12"/>
        <v>0</v>
      </c>
      <c r="H37" s="38">
        <f t="shared" si="12"/>
        <v>-6311.93</v>
      </c>
      <c r="I37" s="38">
        <f t="shared" si="12"/>
        <v>486000</v>
      </c>
      <c r="J37" s="38">
        <f t="shared" si="12"/>
        <v>0</v>
      </c>
      <c r="K37" s="38">
        <f t="shared" si="12"/>
        <v>0</v>
      </c>
      <c r="L37" s="33">
        <f t="shared" si="9"/>
        <v>1509520.37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2316600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3338100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0</v>
      </c>
      <c r="C50" s="17">
        <v>0</v>
      </c>
      <c r="D50" s="17">
        <v>0</v>
      </c>
      <c r="E50" s="17">
        <v>0</v>
      </c>
      <c r="F50" s="17">
        <v>542.9</v>
      </c>
      <c r="G50" s="17">
        <v>0</v>
      </c>
      <c r="H50" s="17">
        <v>0</v>
      </c>
      <c r="I50" s="17">
        <v>0</v>
      </c>
      <c r="J50" s="17">
        <v>0</v>
      </c>
      <c r="K50" s="17">
        <v>582.52</v>
      </c>
      <c r="L50" s="33">
        <f aca="true" t="shared" si="14" ref="L50:L55">SUM(B50:K50)</f>
        <v>1125.42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611195.8099999999</v>
      </c>
      <c r="C55" s="41">
        <f t="shared" si="16"/>
        <v>473925.63</v>
      </c>
      <c r="D55" s="41">
        <f t="shared" si="16"/>
        <v>1527020.32</v>
      </c>
      <c r="E55" s="41">
        <f t="shared" si="16"/>
        <v>2400959</v>
      </c>
      <c r="F55" s="41">
        <f t="shared" si="16"/>
        <v>1297906.0500000003</v>
      </c>
      <c r="G55" s="41">
        <f t="shared" si="16"/>
        <v>771244.29</v>
      </c>
      <c r="H55" s="41">
        <f t="shared" si="16"/>
        <v>438676.02999999997</v>
      </c>
      <c r="I55" s="41">
        <f t="shared" si="16"/>
        <v>1011997.9100000001</v>
      </c>
      <c r="J55" s="41">
        <f t="shared" si="16"/>
        <v>674270.66</v>
      </c>
      <c r="K55" s="41">
        <f t="shared" si="16"/>
        <v>835531.4299999998</v>
      </c>
      <c r="L55" s="42">
        <f t="shared" si="14"/>
        <v>10042727.13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611195.81</v>
      </c>
      <c r="C61" s="41">
        <f aca="true" t="shared" si="18" ref="C61:J61">SUM(C62:C73)</f>
        <v>473925.64</v>
      </c>
      <c r="D61" s="41">
        <f t="shared" si="18"/>
        <v>1527020.3074921882</v>
      </c>
      <c r="E61" s="41">
        <f t="shared" si="18"/>
        <v>2400959.002127677</v>
      </c>
      <c r="F61" s="41">
        <f t="shared" si="18"/>
        <v>1297906.0463327202</v>
      </c>
      <c r="G61" s="41">
        <f t="shared" si="18"/>
        <v>771244.278375306</v>
      </c>
      <c r="H61" s="41">
        <f t="shared" si="18"/>
        <v>438676.03342873446</v>
      </c>
      <c r="I61" s="41">
        <f>SUM(I62:I78)</f>
        <v>1011997.9052255263</v>
      </c>
      <c r="J61" s="41">
        <f t="shared" si="18"/>
        <v>674270.6577841571</v>
      </c>
      <c r="K61" s="41">
        <f>SUM(K62:K75)</f>
        <v>835531.4299999999</v>
      </c>
      <c r="L61" s="46">
        <f>SUM(B61:K61)</f>
        <v>10042727.110766308</v>
      </c>
      <c r="M61" s="40"/>
    </row>
    <row r="62" spans="1:13" ht="18.75" customHeight="1">
      <c r="A62" s="47" t="s">
        <v>45</v>
      </c>
      <c r="B62" s="48">
        <v>611195.81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611195.81</v>
      </c>
      <c r="M62"/>
    </row>
    <row r="63" spans="1:13" ht="18.75" customHeight="1">
      <c r="A63" s="47" t="s">
        <v>54</v>
      </c>
      <c r="B63" s="17">
        <v>0</v>
      </c>
      <c r="C63" s="48">
        <v>414258.4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414258.4</v>
      </c>
      <c r="M63"/>
    </row>
    <row r="64" spans="1:13" ht="18.75" customHeight="1">
      <c r="A64" s="47" t="s">
        <v>55</v>
      </c>
      <c r="B64" s="17">
        <v>0</v>
      </c>
      <c r="C64" s="48">
        <v>59667.24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59667.24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1527020.3074921882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1527020.3074921882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2400959.002127677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2400959.002127677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1297906.0463327202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1297906.0463327202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771244.278375306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771244.278375306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438676.03342873446</v>
      </c>
      <c r="I69" s="17">
        <v>0</v>
      </c>
      <c r="J69" s="17">
        <v>0</v>
      </c>
      <c r="K69" s="17">
        <v>0</v>
      </c>
      <c r="L69" s="46">
        <f t="shared" si="19"/>
        <v>438676.03342873446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1011997.9052255263</v>
      </c>
      <c r="J70" s="17">
        <v>0</v>
      </c>
      <c r="K70" s="17">
        <v>0</v>
      </c>
      <c r="L70" s="46">
        <f t="shared" si="19"/>
        <v>1011997.9052255263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674270.6577841571</v>
      </c>
      <c r="K71" s="17">
        <v>0</v>
      </c>
      <c r="L71" s="46">
        <f t="shared" si="19"/>
        <v>674270.6577841571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488528.61</v>
      </c>
      <c r="L72" s="46">
        <f t="shared" si="19"/>
        <v>488528.61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347002.82</v>
      </c>
      <c r="L73" s="46">
        <f t="shared" si="19"/>
        <v>347002.82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2023-07-10T19:57:40Z</dcterms:modified>
  <cp:category/>
  <cp:version/>
  <cp:contentType/>
  <cp:contentStatus/>
</cp:coreProperties>
</file>