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<sst xmlns="http://schemas.openxmlformats.org/spreadsheetml/2006/main" count="86" uniqueCount="85">
  <si>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</si>
  <si>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</si>
  <si>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</si>
  <si>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</si>
  <si>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</si>
  <si>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</si>
  <si>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</si>
  <si>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</si>
  <si>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</si>
  <si>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</si>
  <si>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</si>
  <si>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</si>
  <si>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</si>
  <si>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</si>
  <si>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</si>
  <si>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</si>
  <si>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</si>
  <si>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</si>
  <si>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</si>
  <si>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</si>
  <si>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</si>
  <si>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</si>
  <si>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</si>
  <si>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</si>
  <si>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</si>
  <si>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</si>
  <si>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</si>
  <si>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</si>
  <si>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</si>
  <si>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</si>
  <si>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</si>
  <si>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</si>
  <si>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</si>
  <si>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</si>
  <si>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</si>
  <si>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</si>
  <si>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</si>
  <si>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</si>
  <si>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</si>
  <si>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</si>
  <si>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</si>
  <si>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</si>
  <si>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</si>
  <si>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</si>
  <si>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</si>
  <si>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</si>
  <si>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</si>
  <si>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</si>
  <si>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</si>
  <si>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</si>
  <si>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</si>
  <si>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</si>
  <si>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</si>
  <si>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</si>
  <si>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</si>
  <si>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</si>
  <si>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</si>
  <si>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</si>
  <si>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</si>
  <si>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</si>
  <si>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</si>
  <si>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</si>
  <si>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</si>
  <si>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</si>
  <si>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</si>
  <si>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</si>
  <si>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</si>
  <si>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</si>
  <si>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</si>
  <si>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</si>
  <si>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</si>
  <si>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</si>
  <si>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</si>
  <si>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</si>
  <si>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</si>
  <si>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</si>
  <si>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</si>
  <si>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</si>
  <si>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</si>
  <si>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</si>
  <si>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</si>
  <si>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</si>
  <si>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</si>
  <si>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</si>
  <si>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02/07/23 - VENCIMENTO 07/07/23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</si>
</sst>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21180</v>
      </c>
      <c r="C7" s="10">
        <f aca="true" t="shared" si="0" ref="C7:K7">C8+C11</f>
        <v>28524</v>
      </c>
      <c r="D7" s="10">
        <f t="shared" si="0"/>
        <v>90871</v>
      </c>
      <c r="E7" s="10">
        <f t="shared" si="0"/>
        <v>75982</v>
      </c>
      <c r="F7" s="10">
        <f t="shared" si="0"/>
        <v>90557</v>
      </c>
      <c r="G7" s="10">
        <f t="shared" si="0"/>
        <v>37514</v>
      </c>
      <c r="H7" s="10">
        <f t="shared" si="0"/>
        <v>23092</v>
      </c>
      <c r="I7" s="10">
        <f t="shared" si="0"/>
        <v>37227</v>
      </c>
      <c r="J7" s="10">
        <f t="shared" si="0"/>
        <v>23362</v>
      </c>
      <c r="K7" s="10">
        <f t="shared" si="0"/>
        <v>70353</v>
      </c>
      <c r="L7" s="10">
        <f aca="true" t="shared" si="1" ref="L7:L13">SUM(B7:K7)</f>
        <v>498662</v>
      </c>
      <c r="M7" s="11"/>
    </row>
    <row r="8" spans="1:13" ht="17.25" customHeight="1">
      <c r="A8" s="12" t="s">
        <v>82</v>
      </c>
      <c r="B8" s="13">
        <f>B9+B10</f>
        <v>1793</v>
      </c>
      <c r="C8" s="13">
        <f aca="true" t="shared" si="2" ref="C8:K8">C9+C10</f>
        <v>2002</v>
      </c>
      <c r="D8" s="13">
        <f t="shared" si="2"/>
        <v>7609</v>
      </c>
      <c r="E8" s="13">
        <f t="shared" si="2"/>
        <v>5688</v>
      </c>
      <c r="F8" s="13">
        <f t="shared" si="2"/>
        <v>6134</v>
      </c>
      <c r="G8" s="13">
        <f t="shared" si="2"/>
        <v>3314</v>
      </c>
      <c r="H8" s="13">
        <f t="shared" si="2"/>
        <v>1688</v>
      </c>
      <c r="I8" s="13">
        <f t="shared" si="2"/>
        <v>2042</v>
      </c>
      <c r="J8" s="13">
        <f t="shared" si="2"/>
        <v>1517</v>
      </c>
      <c r="K8" s="13">
        <f t="shared" si="2"/>
        <v>3942</v>
      </c>
      <c r="L8" s="13">
        <f t="shared" si="1"/>
        <v>35729</v>
      </c>
      <c r="M8"/>
    </row>
    <row r="9" spans="1:13" ht="17.25" customHeight="1">
      <c r="A9" s="14" t="s">
        <v>18</v>
      </c>
      <c r="B9" s="15">
        <v>1792</v>
      </c>
      <c r="C9" s="15">
        <v>2002</v>
      </c>
      <c r="D9" s="15">
        <v>7609</v>
      </c>
      <c r="E9" s="15">
        <v>5688</v>
      </c>
      <c r="F9" s="15">
        <v>6134</v>
      </c>
      <c r="G9" s="15">
        <v>3314</v>
      </c>
      <c r="H9" s="15">
        <v>1637</v>
      </c>
      <c r="I9" s="15">
        <v>2042</v>
      </c>
      <c r="J9" s="15">
        <v>1517</v>
      </c>
      <c r="K9" s="15">
        <v>3942</v>
      </c>
      <c r="L9" s="13">
        <f t="shared" si="1"/>
        <v>35677</v>
      </c>
      <c r="M9"/>
    </row>
    <row r="10" spans="1:13" ht="17.25" customHeight="1">
      <c r="A10" s="14" t="s">
        <v>19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51</v>
      </c>
      <c r="I10" s="15">
        <v>0</v>
      </c>
      <c r="J10" s="15">
        <v>0</v>
      </c>
      <c r="K10" s="15">
        <v>0</v>
      </c>
      <c r="L10" s="13">
        <f t="shared" si="1"/>
        <v>52</v>
      </c>
      <c r="M10"/>
    </row>
    <row r="11" spans="1:13" ht="17.25" customHeight="1">
      <c r="A11" s="12" t="s">
        <v>71</v>
      </c>
      <c r="B11" s="15">
        <v>19387</v>
      </c>
      <c r="C11" s="15">
        <v>26522</v>
      </c>
      <c r="D11" s="15">
        <v>83262</v>
      </c>
      <c r="E11" s="15">
        <v>70294</v>
      </c>
      <c r="F11" s="15">
        <v>84423</v>
      </c>
      <c r="G11" s="15">
        <v>34200</v>
      </c>
      <c r="H11" s="15">
        <v>21404</v>
      </c>
      <c r="I11" s="15">
        <v>35185</v>
      </c>
      <c r="J11" s="15">
        <v>21845</v>
      </c>
      <c r="K11" s="15">
        <v>66411</v>
      </c>
      <c r="L11" s="13">
        <f t="shared" si="1"/>
        <v>462933</v>
      </c>
      <c r="M11" s="60"/>
    </row>
    <row r="12" spans="1:13" ht="17.25" customHeight="1">
      <c r="A12" s="14" t="s">
        <v>83</v>
      </c>
      <c r="B12" s="15">
        <v>2925</v>
      </c>
      <c r="C12" s="15">
        <v>2512</v>
      </c>
      <c r="D12" s="15">
        <v>8678</v>
      </c>
      <c r="E12" s="15">
        <v>8848</v>
      </c>
      <c r="F12" s="15">
        <v>8895</v>
      </c>
      <c r="G12" s="15">
        <v>3853</v>
      </c>
      <c r="H12" s="15">
        <v>2528</v>
      </c>
      <c r="I12" s="15">
        <v>2211</v>
      </c>
      <c r="J12" s="15">
        <v>1932</v>
      </c>
      <c r="K12" s="15">
        <v>4859</v>
      </c>
      <c r="L12" s="13">
        <f t="shared" si="1"/>
        <v>47241</v>
      </c>
      <c r="M12" s="60"/>
    </row>
    <row r="13" spans="1:13" ht="17.25" customHeight="1">
      <c r="A13" s="14" t="s">
        <v>72</v>
      </c>
      <c r="B13" s="15">
        <f>+B11-B12</f>
        <v>16462</v>
      </c>
      <c r="C13" s="15">
        <f aca="true" t="shared" si="3" ref="C13:K13">+C11-C12</f>
        <v>24010</v>
      </c>
      <c r="D13" s="15">
        <f t="shared" si="3"/>
        <v>74584</v>
      </c>
      <c r="E13" s="15">
        <f t="shared" si="3"/>
        <v>61446</v>
      </c>
      <c r="F13" s="15">
        <f t="shared" si="3"/>
        <v>75528</v>
      </c>
      <c r="G13" s="15">
        <f t="shared" si="3"/>
        <v>30347</v>
      </c>
      <c r="H13" s="15">
        <f t="shared" si="3"/>
        <v>18876</v>
      </c>
      <c r="I13" s="15">
        <f t="shared" si="3"/>
        <v>32974</v>
      </c>
      <c r="J13" s="15">
        <f t="shared" si="3"/>
        <v>19913</v>
      </c>
      <c r="K13" s="15">
        <f t="shared" si="3"/>
        <v>61552</v>
      </c>
      <c r="L13" s="13">
        <f t="shared" si="1"/>
        <v>415692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73</v>
      </c>
      <c r="B16" s="20">
        <v>-0.0965</v>
      </c>
      <c r="C16" s="20">
        <v>-0.055</v>
      </c>
      <c r="D16" s="20">
        <v>-0.0655</v>
      </c>
      <c r="E16" s="20">
        <v>-0.0663</v>
      </c>
      <c r="F16" s="20">
        <v>-0.0586</v>
      </c>
      <c r="G16" s="20">
        <v>-0.0644</v>
      </c>
      <c r="H16" s="20">
        <v>-0.071</v>
      </c>
      <c r="I16" s="20">
        <v>-0.0589</v>
      </c>
      <c r="J16" s="20">
        <v>-0.0634</v>
      </c>
      <c r="K16" s="20">
        <v>-0.0518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1.24637616796804</v>
      </c>
      <c r="C18" s="22">
        <v>1.174855875992851</v>
      </c>
      <c r="D18" s="22">
        <v>1.058325279746778</v>
      </c>
      <c r="E18" s="22">
        <v>1.052540524487162</v>
      </c>
      <c r="F18" s="22">
        <v>1.256974605337946</v>
      </c>
      <c r="G18" s="22">
        <v>1.120680912524382</v>
      </c>
      <c r="H18" s="22">
        <v>1.054822548975607</v>
      </c>
      <c r="I18" s="22">
        <v>1.081305419706559</v>
      </c>
      <c r="J18" s="22">
        <v>1.277837603990372</v>
      </c>
      <c r="K18" s="22">
        <v>1.09854409895091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193741.80000000002</v>
      </c>
      <c r="C20" s="25">
        <f aca="true" t="shared" si="4" ref="C20:K20">SUM(C21:C28)</f>
        <v>146141.42000000004</v>
      </c>
      <c r="D20" s="25">
        <f t="shared" si="4"/>
        <v>498764.52</v>
      </c>
      <c r="E20" s="25">
        <f t="shared" si="4"/>
        <v>419988.79</v>
      </c>
      <c r="F20" s="25">
        <f t="shared" si="4"/>
        <v>521431.51</v>
      </c>
      <c r="G20" s="25">
        <f t="shared" si="4"/>
        <v>216063.97000000003</v>
      </c>
      <c r="H20" s="25">
        <f t="shared" si="4"/>
        <v>138545.18</v>
      </c>
      <c r="I20" s="25">
        <f t="shared" si="4"/>
        <v>183151.57</v>
      </c>
      <c r="J20" s="25">
        <f t="shared" si="4"/>
        <v>152445.95999999996</v>
      </c>
      <c r="K20" s="25">
        <f t="shared" si="4"/>
        <v>315445.49</v>
      </c>
      <c r="L20" s="25">
        <f>SUM(B20:K20)</f>
        <v>2785720.21</v>
      </c>
      <c r="M20"/>
    </row>
    <row r="21" spans="1:13" ht="17.25" customHeight="1">
      <c r="A21" s="26" t="s">
        <v>22</v>
      </c>
      <c r="B21" s="56">
        <f>ROUND((B15+B16)*B7,2)</f>
        <v>152184.65</v>
      </c>
      <c r="C21" s="56">
        <f aca="true" t="shared" si="5" ref="C21:K21">ROUND((C15+C16)*C7,2)</f>
        <v>115482.27</v>
      </c>
      <c r="D21" s="56">
        <f t="shared" si="5"/>
        <v>437861.91</v>
      </c>
      <c r="E21" s="56">
        <f t="shared" si="5"/>
        <v>370860.54</v>
      </c>
      <c r="F21" s="56">
        <f t="shared" si="5"/>
        <v>390536.12</v>
      </c>
      <c r="G21" s="56">
        <f t="shared" si="5"/>
        <v>177891.39</v>
      </c>
      <c r="H21" s="56">
        <f t="shared" si="5"/>
        <v>120618.75</v>
      </c>
      <c r="I21" s="56">
        <f t="shared" si="5"/>
        <v>161218.97</v>
      </c>
      <c r="J21" s="56">
        <f t="shared" si="5"/>
        <v>108962.7</v>
      </c>
      <c r="K21" s="56">
        <f t="shared" si="5"/>
        <v>267953.47</v>
      </c>
      <c r="L21" s="33">
        <f aca="true" t="shared" si="6" ref="L21:L28">SUM(B21:K21)</f>
        <v>2303570.7699999996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37494.67</v>
      </c>
      <c r="C22" s="33">
        <f t="shared" si="7"/>
        <v>20192.75</v>
      </c>
      <c r="D22" s="33">
        <f t="shared" si="7"/>
        <v>25538.42</v>
      </c>
      <c r="E22" s="33">
        <f t="shared" si="7"/>
        <v>19485.21</v>
      </c>
      <c r="F22" s="33">
        <f t="shared" si="7"/>
        <v>100357.87</v>
      </c>
      <c r="G22" s="33">
        <f t="shared" si="7"/>
        <v>21468.1</v>
      </c>
      <c r="H22" s="33">
        <f t="shared" si="7"/>
        <v>6612.63</v>
      </c>
      <c r="I22" s="33">
        <f t="shared" si="7"/>
        <v>13107.98</v>
      </c>
      <c r="J22" s="33">
        <f t="shared" si="7"/>
        <v>30273.94</v>
      </c>
      <c r="K22" s="33">
        <f t="shared" si="7"/>
        <v>26405.23</v>
      </c>
      <c r="L22" s="33">
        <f t="shared" si="6"/>
        <v>300936.8</v>
      </c>
      <c r="M22"/>
    </row>
    <row r="23" spans="1:13" ht="17.25" customHeight="1">
      <c r="A23" s="27" t="s">
        <v>24</v>
      </c>
      <c r="B23" s="33">
        <v>1393.79</v>
      </c>
      <c r="C23" s="33">
        <v>8030.89</v>
      </c>
      <c r="D23" s="33">
        <v>29527.09</v>
      </c>
      <c r="E23" s="33">
        <v>24267.2</v>
      </c>
      <c r="F23" s="33">
        <v>26562.4</v>
      </c>
      <c r="G23" s="33">
        <v>15647.45</v>
      </c>
      <c r="H23" s="33">
        <v>8922.32</v>
      </c>
      <c r="I23" s="33">
        <v>6238.87</v>
      </c>
      <c r="J23" s="33">
        <v>8893.71</v>
      </c>
      <c r="K23" s="33">
        <v>16194.52</v>
      </c>
      <c r="L23" s="33">
        <f t="shared" si="6"/>
        <v>145678.23999999996</v>
      </c>
      <c r="M23"/>
    </row>
    <row r="24" spans="1:13" ht="17.25" customHeight="1">
      <c r="A24" s="27" t="s">
        <v>25</v>
      </c>
      <c r="B24" s="33">
        <v>1729.43</v>
      </c>
      <c r="C24" s="29">
        <v>1729.43</v>
      </c>
      <c r="D24" s="29">
        <v>3458.86</v>
      </c>
      <c r="E24" s="29">
        <v>3458.86</v>
      </c>
      <c r="F24" s="33">
        <v>1729.43</v>
      </c>
      <c r="G24" s="29">
        <v>0</v>
      </c>
      <c r="H24" s="33">
        <v>1729.43</v>
      </c>
      <c r="I24" s="29">
        <v>1729.43</v>
      </c>
      <c r="J24" s="29">
        <v>3458.86</v>
      </c>
      <c r="K24" s="29">
        <v>3458.86</v>
      </c>
      <c r="L24" s="33">
        <f t="shared" si="6"/>
        <v>22482.59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74</v>
      </c>
      <c r="B26" s="33">
        <v>484.57</v>
      </c>
      <c r="C26" s="33">
        <v>364.73</v>
      </c>
      <c r="D26" s="33">
        <v>1247.9</v>
      </c>
      <c r="E26" s="33">
        <v>1052.5</v>
      </c>
      <c r="F26" s="33">
        <v>1305.21</v>
      </c>
      <c r="G26" s="33">
        <v>541.88</v>
      </c>
      <c r="H26" s="33">
        <v>346.49</v>
      </c>
      <c r="I26" s="33">
        <v>458.52</v>
      </c>
      <c r="J26" s="33">
        <v>380.36</v>
      </c>
      <c r="K26" s="33">
        <v>789.38</v>
      </c>
      <c r="L26" s="33">
        <f t="shared" si="6"/>
        <v>6971.539999999999</v>
      </c>
      <c r="M26" s="60"/>
    </row>
    <row r="27" spans="1:13" ht="17.25" customHeight="1">
      <c r="A27" s="27" t="s">
        <v>75</v>
      </c>
      <c r="B27" s="33">
        <v>314.15</v>
      </c>
      <c r="C27" s="33">
        <v>237.32</v>
      </c>
      <c r="D27" s="33">
        <v>770.78</v>
      </c>
      <c r="E27" s="33">
        <v>589.49</v>
      </c>
      <c r="F27" s="33">
        <v>642.98</v>
      </c>
      <c r="G27" s="33">
        <v>358.79</v>
      </c>
      <c r="H27" s="33">
        <v>215.18</v>
      </c>
      <c r="I27" s="33">
        <v>271.26</v>
      </c>
      <c r="J27" s="33">
        <v>326.73</v>
      </c>
      <c r="K27" s="33">
        <v>440.83</v>
      </c>
      <c r="L27" s="33">
        <f t="shared" si="6"/>
        <v>4167.51</v>
      </c>
      <c r="M27" s="60"/>
    </row>
    <row r="28" spans="1:13" ht="17.25" customHeight="1">
      <c r="A28" s="27" t="s">
        <v>76</v>
      </c>
      <c r="B28" s="33">
        <v>140.54</v>
      </c>
      <c r="C28" s="33">
        <v>104.03</v>
      </c>
      <c r="D28" s="33">
        <v>359.56</v>
      </c>
      <c r="E28" s="33">
        <v>274.99</v>
      </c>
      <c r="F28" s="33">
        <v>297.5</v>
      </c>
      <c r="G28" s="33">
        <v>156.36</v>
      </c>
      <c r="H28" s="33">
        <v>100.38</v>
      </c>
      <c r="I28" s="33">
        <v>126.54</v>
      </c>
      <c r="J28" s="33">
        <v>149.66</v>
      </c>
      <c r="K28" s="33">
        <v>203.2</v>
      </c>
      <c r="L28" s="33">
        <f t="shared" si="6"/>
        <v>1912.7600000000002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-110133.85</v>
      </c>
      <c r="C31" s="33">
        <f t="shared" si="8"/>
        <v>-8808.8</v>
      </c>
      <c r="D31" s="33">
        <f t="shared" si="8"/>
        <v>-33479.6</v>
      </c>
      <c r="E31" s="33">
        <f t="shared" si="8"/>
        <v>-412145.85000000003</v>
      </c>
      <c r="F31" s="33">
        <f t="shared" si="8"/>
        <v>-26989.6</v>
      </c>
      <c r="G31" s="33">
        <f t="shared" si="8"/>
        <v>-14581.6</v>
      </c>
      <c r="H31" s="33">
        <f t="shared" si="8"/>
        <v>-13514.73</v>
      </c>
      <c r="I31" s="33">
        <f t="shared" si="8"/>
        <v>-179984.8</v>
      </c>
      <c r="J31" s="33">
        <f t="shared" si="8"/>
        <v>-6674.8</v>
      </c>
      <c r="K31" s="33">
        <f t="shared" si="8"/>
        <v>-17344.8</v>
      </c>
      <c r="L31" s="33">
        <f aca="true" t="shared" si="9" ref="L31:L38">SUM(B31:K31)</f>
        <v>-823658.4300000002</v>
      </c>
      <c r="M31"/>
    </row>
    <row r="32" spans="1:13" ht="18.75" customHeight="1">
      <c r="A32" s="27" t="s">
        <v>28</v>
      </c>
      <c r="B32" s="33">
        <f>B33+B34+B35+B36</f>
        <v>-7884.8</v>
      </c>
      <c r="C32" s="33">
        <f aca="true" t="shared" si="10" ref="C32:K32">C33+C34+C35+C36</f>
        <v>-8808.8</v>
      </c>
      <c r="D32" s="33">
        <f t="shared" si="10"/>
        <v>-33479.6</v>
      </c>
      <c r="E32" s="33">
        <f t="shared" si="10"/>
        <v>-25027.2</v>
      </c>
      <c r="F32" s="33">
        <f t="shared" si="10"/>
        <v>-26989.6</v>
      </c>
      <c r="G32" s="33">
        <f t="shared" si="10"/>
        <v>-14581.6</v>
      </c>
      <c r="H32" s="33">
        <f t="shared" si="10"/>
        <v>-7202.8</v>
      </c>
      <c r="I32" s="33">
        <f t="shared" si="10"/>
        <v>-8984.8</v>
      </c>
      <c r="J32" s="33">
        <f t="shared" si="10"/>
        <v>-6674.8</v>
      </c>
      <c r="K32" s="33">
        <f t="shared" si="10"/>
        <v>-17344.8</v>
      </c>
      <c r="L32" s="33">
        <f t="shared" si="9"/>
        <v>-156978.8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-7884.8</v>
      </c>
      <c r="C33" s="33">
        <f t="shared" si="11"/>
        <v>-8808.8</v>
      </c>
      <c r="D33" s="33">
        <f t="shared" si="11"/>
        <v>-33479.6</v>
      </c>
      <c r="E33" s="33">
        <f t="shared" si="11"/>
        <v>-25027.2</v>
      </c>
      <c r="F33" s="33">
        <f t="shared" si="11"/>
        <v>-26989.6</v>
      </c>
      <c r="G33" s="33">
        <f t="shared" si="11"/>
        <v>-14581.6</v>
      </c>
      <c r="H33" s="33">
        <f t="shared" si="11"/>
        <v>-7202.8</v>
      </c>
      <c r="I33" s="33">
        <f t="shared" si="11"/>
        <v>-8984.8</v>
      </c>
      <c r="J33" s="33">
        <f t="shared" si="11"/>
        <v>-6674.8</v>
      </c>
      <c r="K33" s="33">
        <f t="shared" si="11"/>
        <v>-17344.8</v>
      </c>
      <c r="L33" s="33">
        <f t="shared" si="9"/>
        <v>-156978.8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s="36" customFormat="1" ht="18.75" customHeight="1">
      <c r="A37" s="27" t="s">
        <v>32</v>
      </c>
      <c r="B37" s="38">
        <f>SUM(B38:B49)</f>
        <v>-102249.05</v>
      </c>
      <c r="C37" s="38">
        <f aca="true" t="shared" si="12" ref="C37:K37">SUM(C38:C49)</f>
        <v>0</v>
      </c>
      <c r="D37" s="38">
        <f t="shared" si="12"/>
        <v>0</v>
      </c>
      <c r="E37" s="38">
        <f t="shared" si="12"/>
        <v>-387118.65</v>
      </c>
      <c r="F37" s="38">
        <f t="shared" si="12"/>
        <v>0</v>
      </c>
      <c r="G37" s="38">
        <f t="shared" si="12"/>
        <v>0</v>
      </c>
      <c r="H37" s="38">
        <f t="shared" si="12"/>
        <v>-6311.93</v>
      </c>
      <c r="I37" s="38">
        <f t="shared" si="12"/>
        <v>-171000</v>
      </c>
      <c r="J37" s="38">
        <f t="shared" si="12"/>
        <v>0</v>
      </c>
      <c r="K37" s="38">
        <f t="shared" si="12"/>
        <v>0</v>
      </c>
      <c r="L37" s="33">
        <f t="shared" si="9"/>
        <v>-666679.63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-24196.11</v>
      </c>
      <c r="C39" s="17">
        <v>0</v>
      </c>
      <c r="D39" s="17">
        <v>0</v>
      </c>
      <c r="E39" s="33">
        <v>-5518.65</v>
      </c>
      <c r="F39" s="28">
        <v>0</v>
      </c>
      <c r="G39" s="28">
        <v>0</v>
      </c>
      <c r="H39" s="33">
        <v>-6311.93</v>
      </c>
      <c r="I39" s="17">
        <v>0</v>
      </c>
      <c r="J39" s="28">
        <v>0</v>
      </c>
      <c r="K39" s="17">
        <v>0</v>
      </c>
      <c r="L39" s="33">
        <f>SUM(B39:K39)</f>
        <v>-36026.69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f>SUM(B46:K46)</f>
        <v>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-381600</v>
      </c>
      <c r="F47" s="17">
        <v>0</v>
      </c>
      <c r="G47" s="17">
        <v>0</v>
      </c>
      <c r="H47" s="17">
        <v>0</v>
      </c>
      <c r="I47" s="17">
        <v>-171000</v>
      </c>
      <c r="J47" s="17">
        <v>0</v>
      </c>
      <c r="K47" s="17">
        <v>0</v>
      </c>
      <c r="L47" s="17">
        <f>SUM(B47:K47)</f>
        <v>-552600</v>
      </c>
    </row>
    <row r="48" spans="1:12" ht="18.75" customHeight="1">
      <c r="A48" s="37" t="s">
        <v>70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3"/>
        <v>0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77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83607.95000000001</v>
      </c>
      <c r="C55" s="41">
        <f t="shared" si="16"/>
        <v>137332.62000000005</v>
      </c>
      <c r="D55" s="41">
        <f t="shared" si="16"/>
        <v>465284.92000000004</v>
      </c>
      <c r="E55" s="41">
        <f t="shared" si="16"/>
        <v>2491.7099999998463</v>
      </c>
      <c r="F55" s="41">
        <f t="shared" si="16"/>
        <v>494441.91000000003</v>
      </c>
      <c r="G55" s="41">
        <f t="shared" si="16"/>
        <v>201482.37000000002</v>
      </c>
      <c r="H55" s="41">
        <f t="shared" si="16"/>
        <v>125030.45</v>
      </c>
      <c r="I55" s="41">
        <f t="shared" si="16"/>
        <v>3166.7700000000186</v>
      </c>
      <c r="J55" s="41">
        <f t="shared" si="16"/>
        <v>145771.15999999997</v>
      </c>
      <c r="K55" s="41">
        <f t="shared" si="16"/>
        <v>298100.69</v>
      </c>
      <c r="L55" s="42">
        <f t="shared" si="14"/>
        <v>1956710.5499999998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-5351.230000000098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-5351.230000000098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83607.95</v>
      </c>
      <c r="C61" s="41">
        <f aca="true" t="shared" si="18" ref="C61:J61">SUM(C62:C73)</f>
        <v>137332.62</v>
      </c>
      <c r="D61" s="41">
        <f t="shared" si="18"/>
        <v>465284.9233517647</v>
      </c>
      <c r="E61" s="41">
        <f t="shared" si="18"/>
        <v>2491.7075819920865</v>
      </c>
      <c r="F61" s="41">
        <f t="shared" si="18"/>
        <v>494441.907011863</v>
      </c>
      <c r="G61" s="41">
        <f t="shared" si="18"/>
        <v>201482.36828760212</v>
      </c>
      <c r="H61" s="41">
        <f t="shared" si="18"/>
        <v>125030.45053372989</v>
      </c>
      <c r="I61" s="41">
        <f>SUM(I62:I78)</f>
        <v>3166.7619740653026</v>
      </c>
      <c r="J61" s="41">
        <f t="shared" si="18"/>
        <v>145771.167427867</v>
      </c>
      <c r="K61" s="41">
        <f>SUM(K62:K75)</f>
        <v>298100.69</v>
      </c>
      <c r="L61" s="46">
        <f>SUM(B61:K61)</f>
        <v>1956710.5461688843</v>
      </c>
      <c r="M61" s="40"/>
    </row>
    <row r="62" spans="1:13" ht="18.75" customHeight="1">
      <c r="A62" s="47" t="s">
        <v>46</v>
      </c>
      <c r="B62" s="48">
        <v>83607.95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83607.95</v>
      </c>
      <c r="M62"/>
    </row>
    <row r="63" spans="1:13" ht="18.75" customHeight="1">
      <c r="A63" s="47" t="s">
        <v>55</v>
      </c>
      <c r="B63" s="17">
        <v>0</v>
      </c>
      <c r="C63" s="48">
        <v>120028.71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120028.71</v>
      </c>
      <c r="M63"/>
    </row>
    <row r="64" spans="1:13" ht="18.75" customHeight="1">
      <c r="A64" s="47" t="s">
        <v>56</v>
      </c>
      <c r="B64" s="17">
        <v>0</v>
      </c>
      <c r="C64" s="48">
        <v>17303.91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17303.91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465284.9233517647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465284.9233517647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2491.7075819920865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2491.7075819920865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494441.907011863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494441.907011863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201482.36828760212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201482.36828760212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125030.45053372989</v>
      </c>
      <c r="I69" s="17">
        <v>0</v>
      </c>
      <c r="J69" s="17">
        <v>0</v>
      </c>
      <c r="K69" s="17">
        <v>0</v>
      </c>
      <c r="L69" s="46">
        <f t="shared" si="19"/>
        <v>125030.45053372989</v>
      </c>
    </row>
    <row r="70" spans="1:12" ht="18.75" customHeight="1">
      <c r="A70" s="47" t="s">
        <v>80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3166.7619740653026</v>
      </c>
      <c r="J70" s="17">
        <v>0</v>
      </c>
      <c r="K70" s="17">
        <v>0</v>
      </c>
      <c r="L70" s="46">
        <f t="shared" si="19"/>
        <v>3166.7619740653026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145771.167427867</v>
      </c>
      <c r="K71" s="17">
        <v>0</v>
      </c>
      <c r="L71" s="46">
        <f t="shared" si="19"/>
        <v>145771.167427867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146605.92</v>
      </c>
      <c r="L72" s="46">
        <f t="shared" si="19"/>
        <v>146605.92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151494.77</v>
      </c>
      <c r="L73" s="46">
        <f t="shared" si="19"/>
        <v>151494.77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81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2023-07-06T19:27:11Z</dcterms:modified>
  <cp:category/>
  <cp:version/>
  <cp:contentType/>
  <cp:contentStatus/>
</cp:coreProperties>
</file>