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<sst xmlns="http://schemas.openxmlformats.org/spreadsheetml/2006/main" count="82" uniqueCount="81">
  <si>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</si>
  <si>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</si>
  <si>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</si>
  <si>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</si>
  <si>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</si>
  <si>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</si>
  <si>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</si>
  <si>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</si>
  <si>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</si>
  <si>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</si>
  <si>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</si>
  <si>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</si>
  <si>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</si>
  <si>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</si>
  <si>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</si>
  <si>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</si>
  <si>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</si>
  <si>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</si>
  <si>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</si>
  <si>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</si>
  <si>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</si>
  <si>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</si>
  <si>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</si>
  <si>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</si>
  <si>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</si>
  <si>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</si>
  <si>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</si>
  <si>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</si>
  <si>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</si>
  <si>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</si>
  <si>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</si>
  <si>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</si>
  <si>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</si>
  <si>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</si>
  <si>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</si>
  <si>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</si>
  <si>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</si>
  <si>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</si>
  <si>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</si>
  <si>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</si>
  <si>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</si>
  <si>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</si>
  <si>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</si>
  <si>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</si>
  <si>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</si>
  <si>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</si>
  <si>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</si>
  <si>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</si>
  <si>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</si>
  <si>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</si>
  <si>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</si>
  <si>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</si>
  <si>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</si>
  <si>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</si>
  <si>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</si>
  <si>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</si>
  <si>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</si>
  <si>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</si>
  <si>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</si>
  <si>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</si>
  <si>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</si>
  <si>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</si>
  <si>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</si>
  <si>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</si>
  <si>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</si>
  <si>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</si>
  <si>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</si>
  <si>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</si>
  <si>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</si>
  <si>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</si>
  <si>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</si>
  <si>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</si>
  <si>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</si>
  <si>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</si>
  <si>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</si>
  <si>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</si>
  <si>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</si>
  <si>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</si>
  <si>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</si>
  <si>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</si>
  <si>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OPERAÇÃO 26/01/23 - VENCIMENTO 02/02/23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</si>
</sst>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303516</v>
      </c>
      <c r="C7" s="46">
        <f aca="true" t="shared" si="0" ref="C7:J7">+C8+C11</f>
        <v>246719</v>
      </c>
      <c r="D7" s="46">
        <f t="shared" si="0"/>
        <v>305055</v>
      </c>
      <c r="E7" s="46">
        <f t="shared" si="0"/>
        <v>171233</v>
      </c>
      <c r="F7" s="46">
        <f t="shared" si="0"/>
        <v>212909</v>
      </c>
      <c r="G7" s="46">
        <f t="shared" si="0"/>
        <v>209207</v>
      </c>
      <c r="H7" s="46">
        <f t="shared" si="0"/>
        <v>224921</v>
      </c>
      <c r="I7" s="46">
        <f t="shared" si="0"/>
        <v>348149</v>
      </c>
      <c r="J7" s="46">
        <f t="shared" si="0"/>
        <v>116712</v>
      </c>
      <c r="K7" s="38">
        <f aca="true" t="shared" si="1" ref="K7:K13">SUM(B7:J7)</f>
        <v>2138421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17513</v>
      </c>
      <c r="C8" s="44">
        <f t="shared" si="2"/>
        <v>17141</v>
      </c>
      <c r="D8" s="44">
        <f t="shared" si="2"/>
        <v>17285</v>
      </c>
      <c r="E8" s="44">
        <f t="shared" si="2"/>
        <v>11724</v>
      </c>
      <c r="F8" s="44">
        <f t="shared" si="2"/>
        <v>13023</v>
      </c>
      <c r="G8" s="44">
        <f t="shared" si="2"/>
        <v>6911</v>
      </c>
      <c r="H8" s="44">
        <f t="shared" si="2"/>
        <v>6236</v>
      </c>
      <c r="I8" s="44">
        <f t="shared" si="2"/>
        <v>18698</v>
      </c>
      <c r="J8" s="44">
        <f t="shared" si="2"/>
        <v>3881</v>
      </c>
      <c r="K8" s="38">
        <f t="shared" si="1"/>
        <v>112412</v>
      </c>
      <c r="L8"/>
      <c r="M8"/>
      <c r="N8"/>
    </row>
    <row r="9" spans="1:14" ht="16.5" customHeight="1">
      <c r="A9" s="22" t="s">
        <v>32</v>
      </c>
      <c r="B9" s="44">
        <v>17461</v>
      </c>
      <c r="C9" s="44">
        <v>17138</v>
      </c>
      <c r="D9" s="44">
        <v>17276</v>
      </c>
      <c r="E9" s="44">
        <v>11565</v>
      </c>
      <c r="F9" s="44">
        <v>13010</v>
      </c>
      <c r="G9" s="44">
        <v>6909</v>
      </c>
      <c r="H9" s="44">
        <v>6236</v>
      </c>
      <c r="I9" s="44">
        <v>18623</v>
      </c>
      <c r="J9" s="44">
        <v>3881</v>
      </c>
      <c r="K9" s="38">
        <f t="shared" si="1"/>
        <v>112099</v>
      </c>
      <c r="L9"/>
      <c r="M9"/>
      <c r="N9"/>
    </row>
    <row r="10" spans="1:14" ht="16.5" customHeight="1">
      <c r="A10" s="22" t="s">
        <v>31</v>
      </c>
      <c r="B10" s="44">
        <v>52</v>
      </c>
      <c r="C10" s="44">
        <v>3</v>
      </c>
      <c r="D10" s="44">
        <v>9</v>
      </c>
      <c r="E10" s="44">
        <v>159</v>
      </c>
      <c r="F10" s="44">
        <v>13</v>
      </c>
      <c r="G10" s="44">
        <v>2</v>
      </c>
      <c r="H10" s="44">
        <v>0</v>
      </c>
      <c r="I10" s="44">
        <v>75</v>
      </c>
      <c r="J10" s="44">
        <v>0</v>
      </c>
      <c r="K10" s="38">
        <f t="shared" si="1"/>
        <v>313</v>
      </c>
      <c r="L10"/>
      <c r="M10"/>
      <c r="N10"/>
    </row>
    <row r="11" spans="1:14" ht="16.5" customHeight="1">
      <c r="A11" s="43" t="s">
        <v>67</v>
      </c>
      <c r="B11" s="42">
        <v>286003</v>
      </c>
      <c r="C11" s="42">
        <v>229578</v>
      </c>
      <c r="D11" s="42">
        <v>287770</v>
      </c>
      <c r="E11" s="42">
        <v>159509</v>
      </c>
      <c r="F11" s="42">
        <v>199886</v>
      </c>
      <c r="G11" s="42">
        <v>202296</v>
      </c>
      <c r="H11" s="42">
        <v>218685</v>
      </c>
      <c r="I11" s="42">
        <v>329451</v>
      </c>
      <c r="J11" s="42">
        <v>112831</v>
      </c>
      <c r="K11" s="38">
        <f t="shared" si="1"/>
        <v>2026009</v>
      </c>
      <c r="L11" s="59"/>
      <c r="M11" s="59"/>
      <c r="N11" s="59"/>
    </row>
    <row r="12" spans="1:14" ht="16.5" customHeight="1">
      <c r="A12" s="22" t="s">
        <v>68</v>
      </c>
      <c r="B12" s="42">
        <v>20663</v>
      </c>
      <c r="C12" s="42">
        <v>18062</v>
      </c>
      <c r="D12" s="42">
        <v>22254</v>
      </c>
      <c r="E12" s="42">
        <v>15405</v>
      </c>
      <c r="F12" s="42">
        <v>12356</v>
      </c>
      <c r="G12" s="42">
        <v>11680</v>
      </c>
      <c r="H12" s="42">
        <v>10881</v>
      </c>
      <c r="I12" s="42">
        <v>18020</v>
      </c>
      <c r="J12" s="42">
        <v>5064</v>
      </c>
      <c r="K12" s="38">
        <f t="shared" si="1"/>
        <v>134385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265340</v>
      </c>
      <c r="C13" s="42">
        <f>+C11-C12</f>
        <v>211516</v>
      </c>
      <c r="D13" s="42">
        <f>+D11-D12</f>
        <v>265516</v>
      </c>
      <c r="E13" s="42">
        <f aca="true" t="shared" si="3" ref="E13:J13">+E11-E12</f>
        <v>144104</v>
      </c>
      <c r="F13" s="42">
        <f t="shared" si="3"/>
        <v>187530</v>
      </c>
      <c r="G13" s="42">
        <f t="shared" si="3"/>
        <v>190616</v>
      </c>
      <c r="H13" s="42">
        <f t="shared" si="3"/>
        <v>207804</v>
      </c>
      <c r="I13" s="42">
        <f t="shared" si="3"/>
        <v>311431</v>
      </c>
      <c r="J13" s="42">
        <f t="shared" si="3"/>
        <v>107767</v>
      </c>
      <c r="K13" s="38">
        <f t="shared" si="1"/>
        <v>1891624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1.087031095854896</v>
      </c>
      <c r="C18" s="39">
        <v>1.164249647515171</v>
      </c>
      <c r="D18" s="39">
        <v>1.048503260284509</v>
      </c>
      <c r="E18" s="39">
        <v>1.318509438944973</v>
      </c>
      <c r="F18" s="39">
        <v>0.993815828297138</v>
      </c>
      <c r="G18" s="39">
        <v>1.093125127774334</v>
      </c>
      <c r="H18" s="39">
        <v>1.150572644217532</v>
      </c>
      <c r="I18" s="39">
        <v>1.03906729320888</v>
      </c>
      <c r="J18" s="39">
        <v>0.965670454818472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1536015.0799999998</v>
      </c>
      <c r="C20" s="36">
        <f aca="true" t="shared" si="4" ref="C20:J20">SUM(C21:C28)</f>
        <v>1470914.4200000002</v>
      </c>
      <c r="D20" s="36">
        <f t="shared" si="4"/>
        <v>1818073.49</v>
      </c>
      <c r="E20" s="36">
        <f t="shared" si="4"/>
        <v>1114002.8900000001</v>
      </c>
      <c r="F20" s="36">
        <f t="shared" si="4"/>
        <v>1105626.8199999998</v>
      </c>
      <c r="G20" s="36">
        <f t="shared" si="4"/>
        <v>1203967.27</v>
      </c>
      <c r="H20" s="36">
        <f t="shared" si="4"/>
        <v>1090915.5299999998</v>
      </c>
      <c r="I20" s="36">
        <f t="shared" si="4"/>
        <v>1553855.35</v>
      </c>
      <c r="J20" s="36">
        <f t="shared" si="4"/>
        <v>536412.0100000001</v>
      </c>
      <c r="K20" s="36">
        <f aca="true" t="shared" si="5" ref="K20:K28">SUM(B20:J20)</f>
        <v>11429782.86</v>
      </c>
      <c r="L20"/>
      <c r="M20"/>
      <c r="N20"/>
    </row>
    <row r="21" spans="1:14" ht="16.5" customHeight="1">
      <c r="A21" s="35" t="s">
        <v>28</v>
      </c>
      <c r="B21" s="58">
        <f>ROUND((B15+B16)*B7,2)</f>
        <v>1363120.71</v>
      </c>
      <c r="C21" s="58">
        <f>ROUND((C15+C16)*C7,2)</f>
        <v>1217286.87</v>
      </c>
      <c r="D21" s="58">
        <f aca="true" t="shared" si="6" ref="D21:J21">ROUND((D15+D16)*D7,2)</f>
        <v>1668498.32</v>
      </c>
      <c r="E21" s="58">
        <f t="shared" si="6"/>
        <v>814281.41</v>
      </c>
      <c r="F21" s="58">
        <f t="shared" si="6"/>
        <v>1071443.25</v>
      </c>
      <c r="G21" s="58">
        <f t="shared" si="6"/>
        <v>1063482.86</v>
      </c>
      <c r="H21" s="58">
        <f t="shared" si="6"/>
        <v>910367.75</v>
      </c>
      <c r="I21" s="58">
        <f t="shared" si="6"/>
        <v>1423407.19</v>
      </c>
      <c r="J21" s="58">
        <f t="shared" si="6"/>
        <v>539933.05</v>
      </c>
      <c r="K21" s="30">
        <f t="shared" si="5"/>
        <v>10071821.410000002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118633.89</v>
      </c>
      <c r="C22" s="30">
        <f t="shared" si="7"/>
        <v>199938.94</v>
      </c>
      <c r="D22" s="30">
        <f t="shared" si="7"/>
        <v>80927.61</v>
      </c>
      <c r="E22" s="30">
        <f t="shared" si="7"/>
        <v>259356.32</v>
      </c>
      <c r="F22" s="30">
        <f t="shared" si="7"/>
        <v>-6625.99</v>
      </c>
      <c r="G22" s="30">
        <f t="shared" si="7"/>
        <v>99036.98</v>
      </c>
      <c r="H22" s="30">
        <f t="shared" si="7"/>
        <v>137076.48</v>
      </c>
      <c r="I22" s="30">
        <f t="shared" si="7"/>
        <v>55608.67</v>
      </c>
      <c r="J22" s="30">
        <f t="shared" si="7"/>
        <v>-18535.66</v>
      </c>
      <c r="K22" s="30">
        <f t="shared" si="5"/>
        <v>925417.24</v>
      </c>
      <c r="L22"/>
      <c r="M22"/>
      <c r="N22"/>
    </row>
    <row r="23" spans="1:14" ht="16.5" customHeight="1">
      <c r="A23" s="18" t="s">
        <v>26</v>
      </c>
      <c r="B23" s="30">
        <v>50010.23</v>
      </c>
      <c r="C23" s="30">
        <v>47885.34</v>
      </c>
      <c r="D23" s="30">
        <v>60591.41</v>
      </c>
      <c r="E23" s="30">
        <v>35198.66</v>
      </c>
      <c r="F23" s="30">
        <v>37326.73</v>
      </c>
      <c r="G23" s="30">
        <v>37797.72</v>
      </c>
      <c r="H23" s="30">
        <v>38182.15</v>
      </c>
      <c r="I23" s="30">
        <v>68798.57</v>
      </c>
      <c r="J23" s="30">
        <v>19028.19</v>
      </c>
      <c r="K23" s="30">
        <f t="shared" si="5"/>
        <v>394819.00000000006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1320.84</v>
      </c>
      <c r="C26" s="30">
        <v>1263.53</v>
      </c>
      <c r="D26" s="30">
        <v>1563.13</v>
      </c>
      <c r="E26" s="30">
        <v>956.11</v>
      </c>
      <c r="F26" s="30">
        <v>950.9</v>
      </c>
      <c r="G26" s="30">
        <v>1034.27</v>
      </c>
      <c r="H26" s="30">
        <v>937.88</v>
      </c>
      <c r="I26" s="30">
        <v>1333.87</v>
      </c>
      <c r="J26" s="30">
        <v>461.12</v>
      </c>
      <c r="K26" s="30">
        <f t="shared" si="5"/>
        <v>9821.65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-141271.55999999997</v>
      </c>
      <c r="C31" s="30">
        <f t="shared" si="8"/>
        <v>-89808.15999999999</v>
      </c>
      <c r="D31" s="30">
        <f t="shared" si="8"/>
        <v>-129270.27999999994</v>
      </c>
      <c r="E31" s="30">
        <f t="shared" si="8"/>
        <v>-123779.4</v>
      </c>
      <c r="F31" s="30">
        <f t="shared" si="8"/>
        <v>-62531.61</v>
      </c>
      <c r="G31" s="30">
        <f t="shared" si="8"/>
        <v>-117271.03</v>
      </c>
      <c r="H31" s="30">
        <f t="shared" si="8"/>
        <v>-49045.58</v>
      </c>
      <c r="I31" s="30">
        <f t="shared" si="8"/>
        <v>-114939.04</v>
      </c>
      <c r="J31" s="30">
        <f t="shared" si="8"/>
        <v>-34011.86999999998</v>
      </c>
      <c r="K31" s="30">
        <f aca="true" t="shared" si="9" ref="K31:K39">SUM(B31:J31)</f>
        <v>-861928.5299999999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-133926.84999999998</v>
      </c>
      <c r="C32" s="30">
        <f t="shared" si="10"/>
        <v>-82782.15</v>
      </c>
      <c r="D32" s="30">
        <f t="shared" si="10"/>
        <v>-98195.85999999999</v>
      </c>
      <c r="E32" s="30">
        <f t="shared" si="10"/>
        <v>-118462.81</v>
      </c>
      <c r="F32" s="30">
        <f t="shared" si="10"/>
        <v>-57244</v>
      </c>
      <c r="G32" s="30">
        <f t="shared" si="10"/>
        <v>-111519.85</v>
      </c>
      <c r="H32" s="30">
        <f t="shared" si="10"/>
        <v>-43830.4</v>
      </c>
      <c r="I32" s="30">
        <f t="shared" si="10"/>
        <v>-107521.9</v>
      </c>
      <c r="J32" s="30">
        <f t="shared" si="10"/>
        <v>-24968.14</v>
      </c>
      <c r="K32" s="30">
        <f t="shared" si="9"/>
        <v>-778451.9600000001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-76828.4</v>
      </c>
      <c r="C33" s="30">
        <f t="shared" si="11"/>
        <v>-75407.2</v>
      </c>
      <c r="D33" s="30">
        <f t="shared" si="11"/>
        <v>-76014.4</v>
      </c>
      <c r="E33" s="30">
        <f t="shared" si="11"/>
        <v>-50886</v>
      </c>
      <c r="F33" s="30">
        <f t="shared" si="11"/>
        <v>-57244</v>
      </c>
      <c r="G33" s="30">
        <f t="shared" si="11"/>
        <v>-30399.6</v>
      </c>
      <c r="H33" s="30">
        <f t="shared" si="11"/>
        <v>-27438.4</v>
      </c>
      <c r="I33" s="30">
        <f t="shared" si="11"/>
        <v>-81941.2</v>
      </c>
      <c r="J33" s="30">
        <f t="shared" si="11"/>
        <v>-17076.4</v>
      </c>
      <c r="K33" s="30">
        <f t="shared" si="9"/>
        <v>-493235.60000000003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-57098.45</v>
      </c>
      <c r="C36" s="30">
        <v>-7374.95</v>
      </c>
      <c r="D36" s="30">
        <v>-22181.46</v>
      </c>
      <c r="E36" s="30">
        <v>-67576.81</v>
      </c>
      <c r="F36" s="26">
        <v>0</v>
      </c>
      <c r="G36" s="30">
        <v>-81120.25</v>
      </c>
      <c r="H36" s="30">
        <v>-16392</v>
      </c>
      <c r="I36" s="30">
        <v>-25580.7</v>
      </c>
      <c r="J36" s="30">
        <v>-7891.74</v>
      </c>
      <c r="K36" s="30">
        <f t="shared" si="9"/>
        <v>-285216.36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-7344.71</v>
      </c>
      <c r="C37" s="27">
        <f t="shared" si="12"/>
        <v>-7026.01</v>
      </c>
      <c r="D37" s="27">
        <f t="shared" si="12"/>
        <v>-31074.419999999955</v>
      </c>
      <c r="E37" s="27">
        <f t="shared" si="12"/>
        <v>-5316.59</v>
      </c>
      <c r="F37" s="27">
        <f t="shared" si="12"/>
        <v>-5287.61</v>
      </c>
      <c r="G37" s="27">
        <f t="shared" si="12"/>
        <v>-5751.18</v>
      </c>
      <c r="H37" s="27">
        <f t="shared" si="12"/>
        <v>-5215.18</v>
      </c>
      <c r="I37" s="27">
        <f t="shared" si="12"/>
        <v>-7417.14</v>
      </c>
      <c r="J37" s="27">
        <f t="shared" si="12"/>
        <v>-9043.729999999978</v>
      </c>
      <c r="K37" s="30">
        <f t="shared" si="9"/>
        <v>-83476.56999999993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-7344.71</v>
      </c>
      <c r="C47" s="17">
        <v>-7026.01</v>
      </c>
      <c r="D47" s="17">
        <v>-8691.97</v>
      </c>
      <c r="E47" s="17">
        <v>-5316.59</v>
      </c>
      <c r="F47" s="17">
        <v>-5287.61</v>
      </c>
      <c r="G47" s="17">
        <v>-5751.18</v>
      </c>
      <c r="H47" s="17">
        <v>-5215.18</v>
      </c>
      <c r="I47" s="17">
        <v>-7417.14</v>
      </c>
      <c r="J47" s="17">
        <v>-2564.13</v>
      </c>
      <c r="K47" s="30">
        <f t="shared" si="13"/>
        <v>-54614.52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75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1394743.5199999998</v>
      </c>
      <c r="C54" s="27">
        <f t="shared" si="15"/>
        <v>1381106.2600000002</v>
      </c>
      <c r="D54" s="27">
        <f t="shared" si="15"/>
        <v>1688803.21</v>
      </c>
      <c r="E54" s="27">
        <f t="shared" si="15"/>
        <v>990223.4900000001</v>
      </c>
      <c r="F54" s="27">
        <f t="shared" si="15"/>
        <v>1043095.2099999998</v>
      </c>
      <c r="G54" s="27">
        <f t="shared" si="15"/>
        <v>1086696.24</v>
      </c>
      <c r="H54" s="27">
        <f t="shared" si="15"/>
        <v>1041869.9499999998</v>
      </c>
      <c r="I54" s="27">
        <f t="shared" si="15"/>
        <v>1438916.31</v>
      </c>
      <c r="J54" s="27">
        <f t="shared" si="15"/>
        <v>502400.14000000013</v>
      </c>
      <c r="K54" s="20">
        <f>SUM(B54:J54)</f>
        <v>10567854.330000002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1394743.51</v>
      </c>
      <c r="C60" s="10">
        <f t="shared" si="17"/>
        <v>1381106.26</v>
      </c>
      <c r="D60" s="10">
        <f t="shared" si="17"/>
        <v>1688803.2</v>
      </c>
      <c r="E60" s="10">
        <f t="shared" si="17"/>
        <v>990223.48</v>
      </c>
      <c r="F60" s="10">
        <f t="shared" si="17"/>
        <v>1043095.21</v>
      </c>
      <c r="G60" s="10">
        <f t="shared" si="17"/>
        <v>1086696.24</v>
      </c>
      <c r="H60" s="10">
        <f t="shared" si="17"/>
        <v>1041869.94</v>
      </c>
      <c r="I60" s="10">
        <f>SUM(I61:I73)</f>
        <v>1438916.31</v>
      </c>
      <c r="J60" s="10">
        <f t="shared" si="17"/>
        <v>502400.14000000013</v>
      </c>
      <c r="K60" s="5">
        <f>SUM(K61:K73)</f>
        <v>10567854.29</v>
      </c>
      <c r="L60" s="9"/>
    </row>
    <row r="61" spans="1:12" ht="16.5" customHeight="1">
      <c r="A61" s="7" t="s">
        <v>56</v>
      </c>
      <c r="B61" s="8">
        <v>1218168.98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1218168.98</v>
      </c>
      <c r="L61"/>
    </row>
    <row r="62" spans="1:12" ht="16.5" customHeight="1">
      <c r="A62" s="7" t="s">
        <v>57</v>
      </c>
      <c r="B62" s="8">
        <v>176574.53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176574.53</v>
      </c>
      <c r="L62"/>
    </row>
    <row r="63" spans="1:12" ht="16.5" customHeight="1">
      <c r="A63" s="7" t="s">
        <v>4</v>
      </c>
      <c r="B63" s="6">
        <v>0</v>
      </c>
      <c r="C63" s="8">
        <v>1381106.26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1381106.26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1688803.2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1688803.2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990223.48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990223.48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1043095.21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1043095.21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1086696.24</v>
      </c>
      <c r="H67" s="6">
        <v>0</v>
      </c>
      <c r="I67" s="6">
        <v>0</v>
      </c>
      <c r="J67" s="6">
        <v>0</v>
      </c>
      <c r="K67" s="5">
        <f t="shared" si="18"/>
        <v>1086696.24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1041869.94</v>
      </c>
      <c r="I68" s="6">
        <v>0</v>
      </c>
      <c r="J68" s="6">
        <v>0</v>
      </c>
      <c r="K68" s="5">
        <f t="shared" si="18"/>
        <v>1041869.94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527650.61</v>
      </c>
      <c r="J70" s="6">
        <v>0</v>
      </c>
      <c r="K70" s="5">
        <f t="shared" si="18"/>
        <v>527650.61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911265.7</v>
      </c>
      <c r="J71" s="6">
        <v>0</v>
      </c>
      <c r="K71" s="5">
        <f t="shared" si="18"/>
        <v>911265.7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f>+J54</f>
        <v>502400.14000000013</v>
      </c>
      <c r="K72" s="5">
        <f t="shared" si="18"/>
        <v>502400.14000000013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2023-02-01T17:46:32Z</dcterms:modified>
  <cp:category/>
  <cp:version/>
  <cp:contentType/>
  <cp:contentStatus/>
</cp:coreProperties>
</file>