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<sst xmlns="http://schemas.openxmlformats.org/spreadsheetml/2006/main" count="82" uniqueCount="81">
  <si>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</si>
  <si>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</si>
  <si>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</si>
  <si>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</si>
  <si>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</si>
  <si>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</si>
  <si>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</si>
  <si>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</si>
  <si>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</si>
  <si>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</si>
  <si>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</si>
  <si>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</si>
  <si>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</si>
  <si>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</si>
  <si>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</si>
  <si>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</si>
  <si>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</si>
  <si>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</si>
  <si>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</si>
  <si>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</si>
  <si>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</si>
  <si>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</si>
  <si>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</si>
  <si>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</si>
  <si>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</si>
  <si>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</si>
  <si>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</si>
  <si>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</si>
  <si>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</si>
  <si>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</si>
  <si>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</si>
  <si>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</si>
  <si>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</si>
  <si>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</si>
  <si>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</si>
  <si>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</si>
  <si>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</si>
  <si>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</si>
  <si>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</si>
  <si>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</si>
  <si>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</si>
  <si>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</si>
  <si>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</si>
  <si>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</si>
  <si>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</si>
  <si>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</si>
  <si>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</si>
  <si>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</si>
  <si>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</si>
  <si>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</si>
  <si>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</si>
  <si>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</si>
  <si>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</si>
  <si>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</si>
  <si>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</si>
  <si>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</si>
  <si>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</si>
  <si>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</si>
  <si>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</si>
  <si>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</si>
  <si>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</si>
  <si>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</si>
  <si>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</si>
  <si>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</si>
  <si>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</si>
  <si>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</si>
  <si>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</si>
  <si>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</si>
  <si>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</si>
  <si>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</si>
  <si>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</si>
  <si>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</si>
  <si>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</si>
  <si>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</si>
  <si>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</si>
  <si>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</si>
  <si>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</si>
  <si>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</si>
  <si>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25/01/23 - VENCIMENTO 01/02/23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</si>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</sst>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133614</v>
      </c>
      <c r="C7" s="46">
        <f aca="true" t="shared" si="0" ref="C7:J7">+C8+C11</f>
        <v>99465</v>
      </c>
      <c r="D7" s="46">
        <f t="shared" si="0"/>
        <v>140713</v>
      </c>
      <c r="E7" s="46">
        <f t="shared" si="0"/>
        <v>68414</v>
      </c>
      <c r="F7" s="46">
        <f t="shared" si="0"/>
        <v>102199</v>
      </c>
      <c r="G7" s="46">
        <f t="shared" si="0"/>
        <v>107344</v>
      </c>
      <c r="H7" s="46">
        <f t="shared" si="0"/>
        <v>116758</v>
      </c>
      <c r="I7" s="46">
        <f t="shared" si="0"/>
        <v>161835</v>
      </c>
      <c r="J7" s="46">
        <f t="shared" si="0"/>
        <v>39877</v>
      </c>
      <c r="K7" s="38">
        <f aca="true" t="shared" si="1" ref="K7:K13">SUM(B7:J7)</f>
        <v>970219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9128</v>
      </c>
      <c r="C8" s="44">
        <f t="shared" si="2"/>
        <v>8000</v>
      </c>
      <c r="D8" s="44">
        <f t="shared" si="2"/>
        <v>9114</v>
      </c>
      <c r="E8" s="44">
        <f t="shared" si="2"/>
        <v>5469</v>
      </c>
      <c r="F8" s="44">
        <f t="shared" si="2"/>
        <v>7235</v>
      </c>
      <c r="G8" s="44">
        <f t="shared" si="2"/>
        <v>4140</v>
      </c>
      <c r="H8" s="44">
        <f t="shared" si="2"/>
        <v>3764</v>
      </c>
      <c r="I8" s="44">
        <f t="shared" si="2"/>
        <v>9751</v>
      </c>
      <c r="J8" s="44">
        <f t="shared" si="2"/>
        <v>1385</v>
      </c>
      <c r="K8" s="38">
        <f t="shared" si="1"/>
        <v>57986</v>
      </c>
      <c r="L8"/>
      <c r="M8"/>
      <c r="N8"/>
    </row>
    <row r="9" spans="1:14" ht="16.5" customHeight="1">
      <c r="A9" s="22" t="s">
        <v>32</v>
      </c>
      <c r="B9" s="44">
        <v>9104</v>
      </c>
      <c r="C9" s="44">
        <v>7999</v>
      </c>
      <c r="D9" s="44">
        <v>9112</v>
      </c>
      <c r="E9" s="44">
        <v>5382</v>
      </c>
      <c r="F9" s="44">
        <v>7228</v>
      </c>
      <c r="G9" s="44">
        <v>4139</v>
      </c>
      <c r="H9" s="44">
        <v>3764</v>
      </c>
      <c r="I9" s="44">
        <v>9724</v>
      </c>
      <c r="J9" s="44">
        <v>1385</v>
      </c>
      <c r="K9" s="38">
        <f t="shared" si="1"/>
        <v>57837</v>
      </c>
      <c r="L9"/>
      <c r="M9"/>
      <c r="N9"/>
    </row>
    <row r="10" spans="1:14" ht="16.5" customHeight="1">
      <c r="A10" s="22" t="s">
        <v>31</v>
      </c>
      <c r="B10" s="44">
        <v>24</v>
      </c>
      <c r="C10" s="44">
        <v>1</v>
      </c>
      <c r="D10" s="44">
        <v>2</v>
      </c>
      <c r="E10" s="44">
        <v>87</v>
      </c>
      <c r="F10" s="44">
        <v>7</v>
      </c>
      <c r="G10" s="44">
        <v>1</v>
      </c>
      <c r="H10" s="44">
        <v>0</v>
      </c>
      <c r="I10" s="44">
        <v>27</v>
      </c>
      <c r="J10" s="44">
        <v>0</v>
      </c>
      <c r="K10" s="38">
        <f t="shared" si="1"/>
        <v>149</v>
      </c>
      <c r="L10"/>
      <c r="M10"/>
      <c r="N10"/>
    </row>
    <row r="11" spans="1:14" ht="16.5" customHeight="1">
      <c r="A11" s="43" t="s">
        <v>67</v>
      </c>
      <c r="B11" s="42">
        <v>124486</v>
      </c>
      <c r="C11" s="42">
        <v>91465</v>
      </c>
      <c r="D11" s="42">
        <v>131599</v>
      </c>
      <c r="E11" s="42">
        <v>62945</v>
      </c>
      <c r="F11" s="42">
        <v>94964</v>
      </c>
      <c r="G11" s="42">
        <v>103204</v>
      </c>
      <c r="H11" s="42">
        <v>112994</v>
      </c>
      <c r="I11" s="42">
        <v>152084</v>
      </c>
      <c r="J11" s="42">
        <v>38492</v>
      </c>
      <c r="K11" s="38">
        <f t="shared" si="1"/>
        <v>912233</v>
      </c>
      <c r="L11" s="59"/>
      <c r="M11" s="59"/>
      <c r="N11" s="59"/>
    </row>
    <row r="12" spans="1:14" ht="16.5" customHeight="1">
      <c r="A12" s="22" t="s">
        <v>68</v>
      </c>
      <c r="B12" s="42">
        <v>9283</v>
      </c>
      <c r="C12" s="42">
        <v>7205</v>
      </c>
      <c r="D12" s="42">
        <v>10820</v>
      </c>
      <c r="E12" s="42">
        <v>6274</v>
      </c>
      <c r="F12" s="42">
        <v>6064</v>
      </c>
      <c r="G12" s="42">
        <v>5740</v>
      </c>
      <c r="H12" s="42">
        <v>5251</v>
      </c>
      <c r="I12" s="42">
        <v>7692</v>
      </c>
      <c r="J12" s="42">
        <v>1458</v>
      </c>
      <c r="K12" s="38">
        <f t="shared" si="1"/>
        <v>59787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115203</v>
      </c>
      <c r="C13" s="42">
        <f>+C11-C12</f>
        <v>84260</v>
      </c>
      <c r="D13" s="42">
        <f>+D11-D12</f>
        <v>120779</v>
      </c>
      <c r="E13" s="42">
        <f aca="true" t="shared" si="3" ref="E13:J13">+E11-E12</f>
        <v>56671</v>
      </c>
      <c r="F13" s="42">
        <f t="shared" si="3"/>
        <v>88900</v>
      </c>
      <c r="G13" s="42">
        <f t="shared" si="3"/>
        <v>97464</v>
      </c>
      <c r="H13" s="42">
        <f t="shared" si="3"/>
        <v>107743</v>
      </c>
      <c r="I13" s="42">
        <f t="shared" si="3"/>
        <v>144392</v>
      </c>
      <c r="J13" s="42">
        <f t="shared" si="3"/>
        <v>37034</v>
      </c>
      <c r="K13" s="38">
        <f t="shared" si="1"/>
        <v>852446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1.085736352060933</v>
      </c>
      <c r="C18" s="39">
        <v>1.165934328471599</v>
      </c>
      <c r="D18" s="39">
        <v>1.037938911964677</v>
      </c>
      <c r="E18" s="39">
        <v>1.290170296249316</v>
      </c>
      <c r="F18" s="39">
        <v>0.987871353075301</v>
      </c>
      <c r="G18" s="39">
        <v>1.080355552541743</v>
      </c>
      <c r="H18" s="39">
        <v>1.091335685954595</v>
      </c>
      <c r="I18" s="39">
        <v>1.041443302358562</v>
      </c>
      <c r="J18" s="39">
        <v>0.907687430500998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682407.11</v>
      </c>
      <c r="C20" s="36">
        <f aca="true" t="shared" si="4" ref="C20:J20">SUM(C21:C28)</f>
        <v>609743.6199999999</v>
      </c>
      <c r="D20" s="36">
        <f t="shared" si="4"/>
        <v>852452.16</v>
      </c>
      <c r="E20" s="36">
        <f t="shared" si="4"/>
        <v>447514.39999999997</v>
      </c>
      <c r="F20" s="36">
        <f t="shared" si="4"/>
        <v>537995.3</v>
      </c>
      <c r="G20" s="36">
        <f t="shared" si="4"/>
        <v>623719.9700000001</v>
      </c>
      <c r="H20" s="36">
        <f t="shared" si="4"/>
        <v>554408.97</v>
      </c>
      <c r="I20" s="36">
        <f t="shared" si="4"/>
        <v>737041.3999999999</v>
      </c>
      <c r="J20" s="36">
        <f t="shared" si="4"/>
        <v>173936.53</v>
      </c>
      <c r="K20" s="36">
        <f aca="true" t="shared" si="5" ref="K20:K28">SUM(B20:J20)</f>
        <v>5219219.46</v>
      </c>
      <c r="L20"/>
      <c r="M20"/>
      <c r="N20"/>
    </row>
    <row r="21" spans="1:14" ht="16.5" customHeight="1">
      <c r="A21" s="35" t="s">
        <v>28</v>
      </c>
      <c r="B21" s="58">
        <f>ROUND((B15+B16)*B7,2)</f>
        <v>600073.84</v>
      </c>
      <c r="C21" s="58">
        <f>ROUND((C15+C16)*C7,2)</f>
        <v>490750.36</v>
      </c>
      <c r="D21" s="58">
        <f aca="true" t="shared" si="6" ref="D21:J21">ROUND((D15+D16)*D7,2)</f>
        <v>769629.75</v>
      </c>
      <c r="E21" s="58">
        <f t="shared" si="6"/>
        <v>325335.94</v>
      </c>
      <c r="F21" s="58">
        <f t="shared" si="6"/>
        <v>514306.25</v>
      </c>
      <c r="G21" s="58">
        <f t="shared" si="6"/>
        <v>545672.49</v>
      </c>
      <c r="H21" s="58">
        <f t="shared" si="6"/>
        <v>472578.01</v>
      </c>
      <c r="I21" s="58">
        <f t="shared" si="6"/>
        <v>661662.4</v>
      </c>
      <c r="J21" s="58">
        <f t="shared" si="6"/>
        <v>184478.98</v>
      </c>
      <c r="K21" s="30">
        <f t="shared" si="5"/>
        <v>4564488.0200000005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51448.14</v>
      </c>
      <c r="C22" s="30">
        <f t="shared" si="7"/>
        <v>81432.33</v>
      </c>
      <c r="D22" s="30">
        <f t="shared" si="7"/>
        <v>29198.92</v>
      </c>
      <c r="E22" s="30">
        <f t="shared" si="7"/>
        <v>94402.83</v>
      </c>
      <c r="F22" s="30">
        <f t="shared" si="7"/>
        <v>-6237.84</v>
      </c>
      <c r="G22" s="30">
        <f t="shared" si="7"/>
        <v>43847.81</v>
      </c>
      <c r="H22" s="30">
        <f t="shared" si="7"/>
        <v>43163.24</v>
      </c>
      <c r="I22" s="30">
        <f t="shared" si="7"/>
        <v>27421.47</v>
      </c>
      <c r="J22" s="30">
        <f t="shared" si="7"/>
        <v>-17029.73</v>
      </c>
      <c r="K22" s="30">
        <f t="shared" si="5"/>
        <v>347647.17000000004</v>
      </c>
      <c r="L22"/>
      <c r="M22"/>
      <c r="N22"/>
    </row>
    <row r="23" spans="1:14" ht="16.5" customHeight="1">
      <c r="A23" s="18" t="s">
        <v>26</v>
      </c>
      <c r="B23" s="30">
        <v>26752.11</v>
      </c>
      <c r="C23" s="30">
        <v>31945.24</v>
      </c>
      <c r="D23" s="30">
        <v>45627.26</v>
      </c>
      <c r="E23" s="30">
        <v>22775.86</v>
      </c>
      <c r="F23" s="30">
        <v>26446.66</v>
      </c>
      <c r="G23" s="30">
        <v>30484.83</v>
      </c>
      <c r="H23" s="30">
        <v>33339.5</v>
      </c>
      <c r="I23" s="30">
        <v>41950.48</v>
      </c>
      <c r="J23" s="30">
        <v>10654.56</v>
      </c>
      <c r="K23" s="30">
        <f t="shared" si="5"/>
        <v>269976.50000000006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1203.61</v>
      </c>
      <c r="C26" s="30">
        <v>1075.95</v>
      </c>
      <c r="D26" s="30">
        <v>1503.21</v>
      </c>
      <c r="E26" s="30">
        <v>789.38</v>
      </c>
      <c r="F26" s="30">
        <v>948.3</v>
      </c>
      <c r="G26" s="30">
        <v>1099.4</v>
      </c>
      <c r="H26" s="30">
        <v>976.95</v>
      </c>
      <c r="I26" s="30">
        <v>1300</v>
      </c>
      <c r="J26" s="30">
        <v>307.41</v>
      </c>
      <c r="K26" s="30">
        <f t="shared" si="5"/>
        <v>9204.21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-46750.409999999996</v>
      </c>
      <c r="C31" s="30">
        <f t="shared" si="8"/>
        <v>-41178.57</v>
      </c>
      <c r="D31" s="30">
        <f t="shared" si="8"/>
        <v>-556834.02</v>
      </c>
      <c r="E31" s="30">
        <f t="shared" si="8"/>
        <v>-28070.239999999998</v>
      </c>
      <c r="F31" s="30">
        <f t="shared" si="8"/>
        <v>-37076.33</v>
      </c>
      <c r="G31" s="30">
        <f t="shared" si="8"/>
        <v>-24324.949999999997</v>
      </c>
      <c r="H31" s="30">
        <f t="shared" si="8"/>
        <v>-399994.07999999996</v>
      </c>
      <c r="I31" s="30">
        <f t="shared" si="8"/>
        <v>-50014.42</v>
      </c>
      <c r="J31" s="30">
        <f t="shared" si="8"/>
        <v>-122283.02</v>
      </c>
      <c r="K31" s="30">
        <f aca="true" t="shared" si="9" ref="K31:K39">SUM(B31:J31)</f>
        <v>-1306526.0399999998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-40057.6</v>
      </c>
      <c r="C32" s="30">
        <f t="shared" si="10"/>
        <v>-35195.6</v>
      </c>
      <c r="D32" s="30">
        <f t="shared" si="10"/>
        <v>-40092.8</v>
      </c>
      <c r="E32" s="30">
        <f t="shared" si="10"/>
        <v>-23680.8</v>
      </c>
      <c r="F32" s="30">
        <f t="shared" si="10"/>
        <v>-31803.2</v>
      </c>
      <c r="G32" s="30">
        <f t="shared" si="10"/>
        <v>-18211.6</v>
      </c>
      <c r="H32" s="30">
        <f t="shared" si="10"/>
        <v>-16561.6</v>
      </c>
      <c r="I32" s="30">
        <f t="shared" si="10"/>
        <v>-42785.6</v>
      </c>
      <c r="J32" s="30">
        <f t="shared" si="10"/>
        <v>-6094</v>
      </c>
      <c r="K32" s="30">
        <f t="shared" si="9"/>
        <v>-254482.80000000002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-40057.6</v>
      </c>
      <c r="C33" s="30">
        <f t="shared" si="11"/>
        <v>-35195.6</v>
      </c>
      <c r="D33" s="30">
        <f t="shared" si="11"/>
        <v>-40092.8</v>
      </c>
      <c r="E33" s="30">
        <f t="shared" si="11"/>
        <v>-23680.8</v>
      </c>
      <c r="F33" s="30">
        <f t="shared" si="11"/>
        <v>-31803.2</v>
      </c>
      <c r="G33" s="30">
        <f t="shared" si="11"/>
        <v>-18211.6</v>
      </c>
      <c r="H33" s="30">
        <f t="shared" si="11"/>
        <v>-16561.6</v>
      </c>
      <c r="I33" s="30">
        <f t="shared" si="11"/>
        <v>-42785.6</v>
      </c>
      <c r="J33" s="30">
        <f t="shared" si="11"/>
        <v>-6094</v>
      </c>
      <c r="K33" s="30">
        <f t="shared" si="9"/>
        <v>-254482.80000000002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-6692.81</v>
      </c>
      <c r="C37" s="27">
        <f t="shared" si="12"/>
        <v>-5982.97</v>
      </c>
      <c r="D37" s="27">
        <f t="shared" si="12"/>
        <v>-516741.22000000003</v>
      </c>
      <c r="E37" s="27">
        <f t="shared" si="12"/>
        <v>-4389.44</v>
      </c>
      <c r="F37" s="27">
        <f t="shared" si="12"/>
        <v>-5273.13</v>
      </c>
      <c r="G37" s="27">
        <f t="shared" si="12"/>
        <v>-6113.35</v>
      </c>
      <c r="H37" s="27">
        <f t="shared" si="12"/>
        <v>-383432.48</v>
      </c>
      <c r="I37" s="27">
        <f t="shared" si="12"/>
        <v>-7228.82</v>
      </c>
      <c r="J37" s="27">
        <f t="shared" si="12"/>
        <v>-116189.02</v>
      </c>
      <c r="K37" s="30">
        <f t="shared" si="9"/>
        <v>-1052043.2399999998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-108000</v>
      </c>
      <c r="K46" s="30">
        <f t="shared" si="13"/>
        <v>-972000</v>
      </c>
      <c r="L46" s="24"/>
      <c r="M46"/>
      <c r="N46"/>
    </row>
    <row r="47" spans="1:14" s="23" customFormat="1" ht="16.5" customHeight="1">
      <c r="A47" s="25" t="s">
        <v>10</v>
      </c>
      <c r="B47" s="17">
        <v>-6692.81</v>
      </c>
      <c r="C47" s="17">
        <v>-5982.97</v>
      </c>
      <c r="D47" s="17">
        <v>-8358.77</v>
      </c>
      <c r="E47" s="17">
        <v>-4389.44</v>
      </c>
      <c r="F47" s="17">
        <v>-5273.13</v>
      </c>
      <c r="G47" s="17">
        <v>-6113.35</v>
      </c>
      <c r="H47" s="17">
        <v>-5432.48</v>
      </c>
      <c r="I47" s="17">
        <v>-7228.82</v>
      </c>
      <c r="J47" s="17">
        <v>-1709.42</v>
      </c>
      <c r="K47" s="30">
        <f t="shared" si="13"/>
        <v>-51181.189999999995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75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635656.7</v>
      </c>
      <c r="C54" s="27">
        <f t="shared" si="15"/>
        <v>568565.0499999999</v>
      </c>
      <c r="D54" s="27">
        <f t="shared" si="15"/>
        <v>295618.14</v>
      </c>
      <c r="E54" s="27">
        <f t="shared" si="15"/>
        <v>419444.16</v>
      </c>
      <c r="F54" s="27">
        <f t="shared" si="15"/>
        <v>500918.97000000003</v>
      </c>
      <c r="G54" s="27">
        <f t="shared" si="15"/>
        <v>599395.0200000001</v>
      </c>
      <c r="H54" s="27">
        <f t="shared" si="15"/>
        <v>154414.89</v>
      </c>
      <c r="I54" s="27">
        <f t="shared" si="15"/>
        <v>687026.9799999999</v>
      </c>
      <c r="J54" s="27">
        <f t="shared" si="15"/>
        <v>51653.509999999995</v>
      </c>
      <c r="K54" s="20">
        <f>SUM(B54:J54)</f>
        <v>3912693.42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635656.71</v>
      </c>
      <c r="C60" s="10">
        <f t="shared" si="17"/>
        <v>568565.0513986583</v>
      </c>
      <c r="D60" s="10">
        <f t="shared" si="17"/>
        <v>295618.13528086897</v>
      </c>
      <c r="E60" s="10">
        <f t="shared" si="17"/>
        <v>419444.15607430536</v>
      </c>
      <c r="F60" s="10">
        <f t="shared" si="17"/>
        <v>500918.9710438562</v>
      </c>
      <c r="G60" s="10">
        <f t="shared" si="17"/>
        <v>599395.0244180008</v>
      </c>
      <c r="H60" s="10">
        <f t="shared" si="17"/>
        <v>154414.8866846071</v>
      </c>
      <c r="I60" s="10">
        <f>SUM(I61:I73)</f>
        <v>687026.99</v>
      </c>
      <c r="J60" s="10">
        <f t="shared" si="17"/>
        <v>51653.511337460906</v>
      </c>
      <c r="K60" s="5">
        <f>SUM(K61:K73)</f>
        <v>3912693.436237757</v>
      </c>
      <c r="L60" s="9"/>
    </row>
    <row r="61" spans="1:12" ht="16.5" customHeight="1">
      <c r="A61" s="7" t="s">
        <v>56</v>
      </c>
      <c r="B61" s="8">
        <v>554991.87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554991.87</v>
      </c>
      <c r="L61"/>
    </row>
    <row r="62" spans="1:12" ht="16.5" customHeight="1">
      <c r="A62" s="7" t="s">
        <v>57</v>
      </c>
      <c r="B62" s="8">
        <v>80664.84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80664.84</v>
      </c>
      <c r="L62"/>
    </row>
    <row r="63" spans="1:12" ht="16.5" customHeight="1">
      <c r="A63" s="7" t="s">
        <v>4</v>
      </c>
      <c r="B63" s="6">
        <v>0</v>
      </c>
      <c r="C63" s="8">
        <v>568565.0513986583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568565.0513986583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295618.13528086897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295618.13528086897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419444.15607430536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419444.15607430536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500918.9710438562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500918.9710438562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599395.0244180008</v>
      </c>
      <c r="H67" s="6">
        <v>0</v>
      </c>
      <c r="I67" s="6">
        <v>0</v>
      </c>
      <c r="J67" s="6">
        <v>0</v>
      </c>
      <c r="K67" s="5">
        <f t="shared" si="18"/>
        <v>599395.0244180008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154414.8866846071</v>
      </c>
      <c r="I68" s="6">
        <v>0</v>
      </c>
      <c r="J68" s="6">
        <v>0</v>
      </c>
      <c r="K68" s="5">
        <f t="shared" si="18"/>
        <v>154414.8866846071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257291.61</v>
      </c>
      <c r="J70" s="6">
        <v>0</v>
      </c>
      <c r="K70" s="5">
        <f t="shared" si="18"/>
        <v>257291.61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429735.38</v>
      </c>
      <c r="J71" s="6">
        <v>0</v>
      </c>
      <c r="K71" s="5">
        <f t="shared" si="18"/>
        <v>429735.38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51653.511337460906</v>
      </c>
      <c r="K72" s="5">
        <f t="shared" si="18"/>
        <v>51653.511337460906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2023-01-31T18:40:16Z</dcterms:modified>
  <cp:category/>
  <cp:version/>
  <cp:contentType/>
  <cp:contentStatus/>
</cp:coreProperties>
</file>