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<sst xmlns="http://schemas.openxmlformats.org/spreadsheetml/2006/main" count="83" uniqueCount="82">
  <si>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</si>
  <si>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</si>
  <si>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</si>
  <si>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</si>
  <si>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</si>
  <si>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</si>
  <si>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</si>
  <si>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</si>
  <si>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</si>
  <si>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</si>
  <si>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</si>
  <si>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</si>
  <si>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</si>
  <si>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</si>
  <si>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</si>
  <si>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</si>
  <si>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</si>
  <si>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</si>
  <si>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</si>
  <si>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</si>
  <si>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</si>
  <si>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</si>
  <si>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</si>
  <si>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</si>
  <si>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</si>
  <si>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</si>
  <si>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</si>
  <si>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</si>
  <si>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</si>
  <si>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</si>
  <si>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</si>
  <si>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</si>
  <si>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</si>
  <si>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</si>
  <si>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</si>
  <si>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</si>
  <si>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</si>
  <si>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</si>
  <si>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</si>
  <si>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</si>
  <si>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</si>
  <si>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</si>
  <si>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</si>
  <si>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</si>
  <si>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</si>
  <si>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</si>
  <si>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</si>
  <si>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</si>
  <si>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</si>
  <si>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</si>
  <si>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</si>
  <si>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</si>
  <si>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</si>
  <si>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</si>
  <si>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</si>
  <si>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</si>
  <si>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</si>
  <si>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</si>
  <si>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</si>
  <si>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</si>
  <si>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</si>
  <si>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</si>
  <si>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</si>
  <si>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</si>
  <si>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</si>
  <si>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</si>
  <si>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</si>
  <si>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</si>
  <si>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</si>
  <si>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</si>
  <si>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</si>
  <si>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</si>
  <si>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</si>
  <si>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</si>
  <si>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</si>
  <si>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</si>
  <si>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</si>
  <si>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19/01/23 - VENCIMENTO 27/01/23</t>
  </si>
  <si>
    <t>4.7. Remuneração Comunicação de dados por chip</t>
  </si>
  <si>
    <t>4.8.Remuneração Manutenção Validadores</t>
  </si>
  <si>
    <t>¹ Revisão de passageiros transportados, total de 138.659 passageiros; revisões de fator de transição e ar condicionado, mês de dezembro/22.</t>
  </si>
  <si>
    <t>5.3. Revisão de Remuneração pelo Transporte Coletivo ¹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</si>
</sst>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_-* #,##0_-;\-* #,##0_-;_-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13" xfId="0" applyNumberFormat="1" applyFont="1" applyFill="1" applyBorder="1" applyAlignment="1">
      <alignment horizontal="left" vertical="center" indent="1"/>
    </xf>
    <xf numFmtId="172" fontId="0" fillId="0" borderId="0" xfId="53" applyNumberFormat="1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5" t="s">
        <v>46</v>
      </c>
      <c r="B4" s="66" t="s">
        <v>45</v>
      </c>
      <c r="C4" s="67"/>
      <c r="D4" s="67"/>
      <c r="E4" s="67"/>
      <c r="F4" s="67"/>
      <c r="G4" s="67"/>
      <c r="H4" s="67"/>
      <c r="I4" s="67"/>
      <c r="J4" s="67"/>
      <c r="K4" s="65" t="s">
        <v>44</v>
      </c>
    </row>
    <row r="5" spans="1:11" ht="43.5" customHeight="1">
      <c r="A5" s="65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5"/>
    </row>
    <row r="6" spans="1:11" ht="18.75" customHeight="1">
      <c r="A6" s="65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5"/>
    </row>
    <row r="7" spans="1:14" ht="16.5" customHeight="1">
      <c r="A7" s="13" t="s">
        <v>32</v>
      </c>
      <c r="B7" s="46">
        <f>+B8+B11</f>
        <v>294066</v>
      </c>
      <c r="C7" s="46">
        <f aca="true" t="shared" si="0" ref="C7:J7">+C8+C11</f>
        <v>238938</v>
      </c>
      <c r="D7" s="46">
        <f t="shared" si="0"/>
        <v>296006</v>
      </c>
      <c r="E7" s="46">
        <f t="shared" si="0"/>
        <v>164316</v>
      </c>
      <c r="F7" s="46">
        <f t="shared" si="0"/>
        <v>207334</v>
      </c>
      <c r="G7" s="46">
        <f t="shared" si="0"/>
        <v>201923</v>
      </c>
      <c r="H7" s="46">
        <f t="shared" si="0"/>
        <v>234852</v>
      </c>
      <c r="I7" s="46">
        <f t="shared" si="0"/>
        <v>338131</v>
      </c>
      <c r="J7" s="46">
        <f t="shared" si="0"/>
        <v>111884</v>
      </c>
      <c r="K7" s="38">
        <f aca="true" t="shared" si="1" ref="K7:K13">SUM(B7:J7)</f>
        <v>2087450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16246</v>
      </c>
      <c r="C8" s="44">
        <f t="shared" si="2"/>
        <v>15955</v>
      </c>
      <c r="D8" s="44">
        <f t="shared" si="2"/>
        <v>15754</v>
      </c>
      <c r="E8" s="44">
        <f t="shared" si="2"/>
        <v>10913</v>
      </c>
      <c r="F8" s="44">
        <f t="shared" si="2"/>
        <v>12035</v>
      </c>
      <c r="G8" s="44">
        <f t="shared" si="2"/>
        <v>6189</v>
      </c>
      <c r="H8" s="44">
        <f t="shared" si="2"/>
        <v>5541</v>
      </c>
      <c r="I8" s="44">
        <f t="shared" si="2"/>
        <v>17256</v>
      </c>
      <c r="J8" s="44">
        <f t="shared" si="2"/>
        <v>3659</v>
      </c>
      <c r="K8" s="38">
        <f t="shared" si="1"/>
        <v>103548</v>
      </c>
      <c r="L8"/>
      <c r="M8"/>
      <c r="N8"/>
    </row>
    <row r="9" spans="1:14" ht="16.5" customHeight="1">
      <c r="A9" s="22" t="s">
        <v>31</v>
      </c>
      <c r="B9" s="44">
        <v>16184</v>
      </c>
      <c r="C9" s="44">
        <v>15951</v>
      </c>
      <c r="D9" s="44">
        <v>15753</v>
      </c>
      <c r="E9" s="44">
        <v>10720</v>
      </c>
      <c r="F9" s="44">
        <v>12020</v>
      </c>
      <c r="G9" s="44">
        <v>6189</v>
      </c>
      <c r="H9" s="44">
        <v>5541</v>
      </c>
      <c r="I9" s="44">
        <v>17192</v>
      </c>
      <c r="J9" s="44">
        <v>3659</v>
      </c>
      <c r="K9" s="38">
        <f t="shared" si="1"/>
        <v>103209</v>
      </c>
      <c r="L9"/>
      <c r="M9"/>
      <c r="N9"/>
    </row>
    <row r="10" spans="1:14" ht="16.5" customHeight="1">
      <c r="A10" s="22" t="s">
        <v>30</v>
      </c>
      <c r="B10" s="44">
        <v>62</v>
      </c>
      <c r="C10" s="44">
        <v>4</v>
      </c>
      <c r="D10" s="44">
        <v>1</v>
      </c>
      <c r="E10" s="44">
        <v>193</v>
      </c>
      <c r="F10" s="44">
        <v>15</v>
      </c>
      <c r="G10" s="44">
        <v>0</v>
      </c>
      <c r="H10" s="44">
        <v>0</v>
      </c>
      <c r="I10" s="44">
        <v>64</v>
      </c>
      <c r="J10" s="44">
        <v>0</v>
      </c>
      <c r="K10" s="38">
        <f t="shared" si="1"/>
        <v>339</v>
      </c>
      <c r="L10"/>
      <c r="M10"/>
      <c r="N10"/>
    </row>
    <row r="11" spans="1:14" ht="16.5" customHeight="1">
      <c r="A11" s="43" t="s">
        <v>66</v>
      </c>
      <c r="B11" s="42">
        <v>277820</v>
      </c>
      <c r="C11" s="42">
        <v>222983</v>
      </c>
      <c r="D11" s="42">
        <v>280252</v>
      </c>
      <c r="E11" s="42">
        <v>153403</v>
      </c>
      <c r="F11" s="42">
        <v>195299</v>
      </c>
      <c r="G11" s="42">
        <v>195734</v>
      </c>
      <c r="H11" s="42">
        <v>229311</v>
      </c>
      <c r="I11" s="42">
        <v>320875</v>
      </c>
      <c r="J11" s="42">
        <v>108225</v>
      </c>
      <c r="K11" s="38">
        <f t="shared" si="1"/>
        <v>1983902</v>
      </c>
      <c r="L11" s="59"/>
      <c r="M11" s="59"/>
      <c r="N11" s="59"/>
    </row>
    <row r="12" spans="1:14" ht="16.5" customHeight="1">
      <c r="A12" s="22" t="s">
        <v>67</v>
      </c>
      <c r="B12" s="42">
        <v>19029</v>
      </c>
      <c r="C12" s="42">
        <v>16936</v>
      </c>
      <c r="D12" s="42">
        <v>20489</v>
      </c>
      <c r="E12" s="42">
        <v>14290</v>
      </c>
      <c r="F12" s="42">
        <v>11684</v>
      </c>
      <c r="G12" s="42">
        <v>11021</v>
      </c>
      <c r="H12" s="42">
        <v>10451</v>
      </c>
      <c r="I12" s="42">
        <v>17029</v>
      </c>
      <c r="J12" s="42">
        <v>4640</v>
      </c>
      <c r="K12" s="38">
        <f t="shared" si="1"/>
        <v>125569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258791</v>
      </c>
      <c r="C13" s="42">
        <f>+C11-C12</f>
        <v>206047</v>
      </c>
      <c r="D13" s="42">
        <f>+D11-D12</f>
        <v>259763</v>
      </c>
      <c r="E13" s="42">
        <f aca="true" t="shared" si="3" ref="E13:J13">+E11-E12</f>
        <v>139113</v>
      </c>
      <c r="F13" s="42">
        <f t="shared" si="3"/>
        <v>183615</v>
      </c>
      <c r="G13" s="42">
        <f t="shared" si="3"/>
        <v>184713</v>
      </c>
      <c r="H13" s="42">
        <f t="shared" si="3"/>
        <v>218860</v>
      </c>
      <c r="I13" s="42">
        <f t="shared" si="3"/>
        <v>303846</v>
      </c>
      <c r="J13" s="42">
        <f t="shared" si="3"/>
        <v>103585</v>
      </c>
      <c r="K13" s="38">
        <f t="shared" si="1"/>
        <v>1858333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1.122438646629778</v>
      </c>
      <c r="C18" s="39">
        <v>1.201716215099338</v>
      </c>
      <c r="D18" s="39">
        <v>1.087173253744797</v>
      </c>
      <c r="E18" s="39">
        <v>1.369171066982036</v>
      </c>
      <c r="F18" s="39">
        <v>1.021339411038566</v>
      </c>
      <c r="G18" s="39">
        <v>1.129310600896153</v>
      </c>
      <c r="H18" s="39">
        <v>1.117116410750611</v>
      </c>
      <c r="I18" s="39">
        <v>1.071535679673897</v>
      </c>
      <c r="J18" s="39">
        <v>1.001562532873861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1536979.7</v>
      </c>
      <c r="C20" s="36">
        <f aca="true" t="shared" si="4" ref="C20:J20">SUM(C21:C28)</f>
        <v>1471312.27</v>
      </c>
      <c r="D20" s="36">
        <f t="shared" si="4"/>
        <v>1828570.72</v>
      </c>
      <c r="E20" s="36">
        <f t="shared" si="4"/>
        <v>1109327.2700000003</v>
      </c>
      <c r="F20" s="36">
        <f t="shared" si="4"/>
        <v>1105061.8199999998</v>
      </c>
      <c r="G20" s="36">
        <f t="shared" si="4"/>
        <v>1201664.15</v>
      </c>
      <c r="H20" s="36">
        <f t="shared" si="4"/>
        <v>1106023.33</v>
      </c>
      <c r="I20" s="36">
        <f t="shared" si="4"/>
        <v>1556124.01</v>
      </c>
      <c r="J20" s="36">
        <f t="shared" si="4"/>
        <v>533707.2100000001</v>
      </c>
      <c r="K20" s="36">
        <f aca="true" t="shared" si="5" ref="K20:K28">SUM(B20:J20)</f>
        <v>11448770.48</v>
      </c>
      <c r="L20"/>
      <c r="M20"/>
      <c r="N20"/>
    </row>
    <row r="21" spans="1:14" ht="16.5" customHeight="1">
      <c r="A21" s="35" t="s">
        <v>27</v>
      </c>
      <c r="B21" s="58">
        <f>ROUND((B15+B16)*B7,2)</f>
        <v>1320679.81</v>
      </c>
      <c r="C21" s="58">
        <f>ROUND((C15+C16)*C7,2)</f>
        <v>1178896.2</v>
      </c>
      <c r="D21" s="58">
        <f aca="true" t="shared" si="6" ref="D21:J21">ROUND((D15+D16)*D7,2)</f>
        <v>1619004.82</v>
      </c>
      <c r="E21" s="58">
        <f t="shared" si="6"/>
        <v>781388.31</v>
      </c>
      <c r="F21" s="58">
        <f t="shared" si="6"/>
        <v>1043387.62</v>
      </c>
      <c r="G21" s="58">
        <f t="shared" si="6"/>
        <v>1026455.38</v>
      </c>
      <c r="H21" s="58">
        <f t="shared" si="6"/>
        <v>950563.47</v>
      </c>
      <c r="I21" s="58">
        <f t="shared" si="6"/>
        <v>1382448.59</v>
      </c>
      <c r="J21" s="58">
        <f t="shared" si="6"/>
        <v>517597.76</v>
      </c>
      <c r="K21" s="30">
        <f t="shared" si="5"/>
        <v>9820421.96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161702.25</v>
      </c>
      <c r="C22" s="30">
        <f t="shared" si="7"/>
        <v>237802.48</v>
      </c>
      <c r="D22" s="30">
        <f t="shared" si="7"/>
        <v>141133.92</v>
      </c>
      <c r="E22" s="30">
        <f t="shared" si="7"/>
        <v>288465.96</v>
      </c>
      <c r="F22" s="30">
        <f t="shared" si="7"/>
        <v>22265.28</v>
      </c>
      <c r="G22" s="30">
        <f t="shared" si="7"/>
        <v>132731.56</v>
      </c>
      <c r="H22" s="30">
        <f t="shared" si="7"/>
        <v>111326.58</v>
      </c>
      <c r="I22" s="30">
        <f t="shared" si="7"/>
        <v>98894.4</v>
      </c>
      <c r="J22" s="30">
        <f t="shared" si="7"/>
        <v>808.76</v>
      </c>
      <c r="K22" s="30">
        <f t="shared" si="5"/>
        <v>1195131.1900000002</v>
      </c>
      <c r="L22"/>
      <c r="M22"/>
      <c r="N22"/>
    </row>
    <row r="23" spans="1:14" ht="16.5" customHeight="1">
      <c r="A23" s="18" t="s">
        <v>25</v>
      </c>
      <c r="B23" s="30">
        <v>50352.6</v>
      </c>
      <c r="C23" s="30">
        <v>48815.53</v>
      </c>
      <c r="D23" s="30">
        <v>60373.23</v>
      </c>
      <c r="E23" s="30">
        <v>34314.31</v>
      </c>
      <c r="F23" s="30">
        <v>35931.3</v>
      </c>
      <c r="G23" s="30">
        <v>38832.71</v>
      </c>
      <c r="H23" s="30">
        <v>38836.32</v>
      </c>
      <c r="I23" s="30">
        <v>68742.71</v>
      </c>
      <c r="J23" s="30">
        <v>19319.47</v>
      </c>
      <c r="K23" s="30">
        <f t="shared" si="5"/>
        <v>395518.18000000005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1258.32</v>
      </c>
      <c r="D26" s="30">
        <v>1565.73</v>
      </c>
      <c r="E26" s="30">
        <v>948.3</v>
      </c>
      <c r="F26" s="30">
        <v>945.69</v>
      </c>
      <c r="G26" s="30">
        <v>1029.06</v>
      </c>
      <c r="H26" s="30">
        <v>945.69</v>
      </c>
      <c r="I26" s="30">
        <v>1331.26</v>
      </c>
      <c r="J26" s="30">
        <v>455.91</v>
      </c>
      <c r="K26" s="30">
        <f t="shared" si="5"/>
        <v>9795.59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-166294</v>
      </c>
      <c r="C31" s="30">
        <f t="shared" si="8"/>
        <v>-85245.42</v>
      </c>
      <c r="D31" s="30">
        <f t="shared" si="8"/>
        <v>7018372.39</v>
      </c>
      <c r="E31" s="30">
        <f t="shared" si="8"/>
        <v>-136343.74</v>
      </c>
      <c r="F31" s="30">
        <f t="shared" si="8"/>
        <v>-57460.34</v>
      </c>
      <c r="G31" s="30">
        <f t="shared" si="8"/>
        <v>-149282.87</v>
      </c>
      <c r="H31" s="30">
        <f t="shared" si="8"/>
        <v>4748362.11</v>
      </c>
      <c r="I31" s="30">
        <f t="shared" si="8"/>
        <v>-112093.71</v>
      </c>
      <c r="J31" s="30">
        <f t="shared" si="8"/>
        <v>73421.31000000003</v>
      </c>
      <c r="K31" s="30">
        <f aca="true" t="shared" si="9" ref="K31:K39">SUM(B31:J31)</f>
        <v>11133435.729999999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-160105.40000000002</v>
      </c>
      <c r="C32" s="30">
        <f t="shared" si="10"/>
        <v>-77063.15</v>
      </c>
      <c r="D32" s="30">
        <f t="shared" si="10"/>
        <v>-95049.25</v>
      </c>
      <c r="E32" s="30">
        <f t="shared" si="10"/>
        <v>-126594.8</v>
      </c>
      <c r="F32" s="30">
        <f t="shared" si="10"/>
        <v>-52888</v>
      </c>
      <c r="G32" s="30">
        <f t="shared" si="10"/>
        <v>-143971.6</v>
      </c>
      <c r="H32" s="30">
        <f t="shared" si="10"/>
        <v>-44038.81</v>
      </c>
      <c r="I32" s="30">
        <f t="shared" si="10"/>
        <v>-106322.94</v>
      </c>
      <c r="J32" s="30">
        <f t="shared" si="10"/>
        <v>-25563.92</v>
      </c>
      <c r="K32" s="30">
        <f t="shared" si="9"/>
        <v>-831597.87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-71209.6</v>
      </c>
      <c r="C33" s="30">
        <f t="shared" si="11"/>
        <v>-70184.4</v>
      </c>
      <c r="D33" s="30">
        <f t="shared" si="11"/>
        <v>-69313.2</v>
      </c>
      <c r="E33" s="30">
        <f t="shared" si="11"/>
        <v>-47168</v>
      </c>
      <c r="F33" s="30">
        <f t="shared" si="11"/>
        <v>-52888</v>
      </c>
      <c r="G33" s="30">
        <f t="shared" si="11"/>
        <v>-27231.6</v>
      </c>
      <c r="H33" s="30">
        <f t="shared" si="11"/>
        <v>-24380.4</v>
      </c>
      <c r="I33" s="30">
        <f t="shared" si="11"/>
        <v>-75644.8</v>
      </c>
      <c r="J33" s="30">
        <f t="shared" si="11"/>
        <v>-16099.6</v>
      </c>
      <c r="K33" s="30">
        <f t="shared" si="9"/>
        <v>-454119.6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-88895.8</v>
      </c>
      <c r="C36" s="30">
        <v>-6878.75</v>
      </c>
      <c r="D36" s="30">
        <v>-25736.05</v>
      </c>
      <c r="E36" s="30">
        <v>-79426.8</v>
      </c>
      <c r="F36" s="26">
        <v>0</v>
      </c>
      <c r="G36" s="30">
        <v>-116740</v>
      </c>
      <c r="H36" s="30">
        <v>-19658.41</v>
      </c>
      <c r="I36" s="30">
        <v>-30678.14</v>
      </c>
      <c r="J36" s="30">
        <v>-9464.32</v>
      </c>
      <c r="K36" s="30">
        <f t="shared" si="9"/>
        <v>-377478.27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-7315.74</v>
      </c>
      <c r="C37" s="27">
        <f t="shared" si="12"/>
        <v>-6997.03</v>
      </c>
      <c r="D37" s="27">
        <f t="shared" si="12"/>
        <v>7087911.1</v>
      </c>
      <c r="E37" s="27">
        <f t="shared" si="12"/>
        <v>-5273.13</v>
      </c>
      <c r="F37" s="27">
        <f t="shared" si="12"/>
        <v>-5258.64</v>
      </c>
      <c r="G37" s="27">
        <f t="shared" si="12"/>
        <v>-5722.21</v>
      </c>
      <c r="H37" s="27">
        <f t="shared" si="12"/>
        <v>4737741.36</v>
      </c>
      <c r="I37" s="27">
        <f t="shared" si="12"/>
        <v>-7402.66</v>
      </c>
      <c r="J37" s="27">
        <f t="shared" si="12"/>
        <v>98985.24000000002</v>
      </c>
      <c r="K37" s="30">
        <f t="shared" si="9"/>
        <v>11886668.290000001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7119000</v>
      </c>
      <c r="E45" s="17">
        <v>0</v>
      </c>
      <c r="F45" s="17">
        <v>0</v>
      </c>
      <c r="G45" s="17">
        <v>0</v>
      </c>
      <c r="H45" s="17">
        <v>4743000</v>
      </c>
      <c r="I45" s="17">
        <v>0</v>
      </c>
      <c r="J45" s="17">
        <v>625500</v>
      </c>
      <c r="K45" s="30">
        <f aca="true" t="shared" si="13" ref="K45:K52">SUM(B45:J45)</f>
        <v>12487500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-517500</v>
      </c>
      <c r="K46" s="30">
        <f t="shared" si="13"/>
        <v>-517500</v>
      </c>
      <c r="L46" s="24"/>
      <c r="M46"/>
      <c r="N46"/>
    </row>
    <row r="47" spans="1:14" s="23" customFormat="1" ht="16.5" customHeight="1">
      <c r="A47" s="25" t="s">
        <v>9</v>
      </c>
      <c r="B47" s="17">
        <v>-7315.74</v>
      </c>
      <c r="C47" s="17">
        <v>-6997.03</v>
      </c>
      <c r="D47" s="17">
        <v>-8706.45</v>
      </c>
      <c r="E47" s="17">
        <v>-5273.13</v>
      </c>
      <c r="F47" s="17">
        <v>-5258.64</v>
      </c>
      <c r="G47" s="17">
        <v>-5722.21</v>
      </c>
      <c r="H47" s="17">
        <v>-5258.64</v>
      </c>
      <c r="I47" s="17">
        <v>-7402.66</v>
      </c>
      <c r="J47" s="17">
        <v>-2535.16</v>
      </c>
      <c r="K47" s="30">
        <f t="shared" si="13"/>
        <v>-54469.66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81</v>
      </c>
      <c r="B49" s="17">
        <v>1127.14</v>
      </c>
      <c r="C49" s="17">
        <v>-1185.24</v>
      </c>
      <c r="D49" s="17">
        <v>25510.54</v>
      </c>
      <c r="E49" s="17">
        <v>-4475.81</v>
      </c>
      <c r="F49" s="17">
        <v>686.3</v>
      </c>
      <c r="G49" s="17">
        <v>410.94</v>
      </c>
      <c r="H49" s="17">
        <v>54659.56</v>
      </c>
      <c r="I49" s="17">
        <v>1631.89</v>
      </c>
      <c r="J49" s="17">
        <v>-0.01</v>
      </c>
      <c r="K49" s="30">
        <f t="shared" si="13"/>
        <v>78365.31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-99456.97</v>
      </c>
      <c r="C51" s="30">
        <v>-104286.81</v>
      </c>
      <c r="D51" s="30">
        <v>-126570.8</v>
      </c>
      <c r="E51" s="30">
        <v>-96474.65</v>
      </c>
      <c r="F51" s="30">
        <v>-62274.55</v>
      </c>
      <c r="G51" s="30">
        <v>-65587.07</v>
      </c>
      <c r="H51" s="30">
        <v>-49217.94</v>
      </c>
      <c r="I51" s="30">
        <v>-78369.16</v>
      </c>
      <c r="J51" s="30">
        <v>-22133.73</v>
      </c>
      <c r="K51" s="30">
        <f t="shared" si="13"/>
        <v>-704371.68</v>
      </c>
      <c r="L51" s="59"/>
      <c r="M51" s="59"/>
      <c r="N51" s="59"/>
    </row>
    <row r="52" spans="1:14" ht="16.5" customHeight="1">
      <c r="A52" s="25" t="s">
        <v>74</v>
      </c>
      <c r="B52" s="30">
        <v>99456.97</v>
      </c>
      <c r="C52" s="30">
        <v>104286.81</v>
      </c>
      <c r="D52" s="30">
        <v>126570.8</v>
      </c>
      <c r="E52" s="30">
        <v>96474.65</v>
      </c>
      <c r="F52" s="30">
        <v>62274.55</v>
      </c>
      <c r="G52" s="30">
        <v>65587.07</v>
      </c>
      <c r="H52" s="30">
        <v>49217.94</v>
      </c>
      <c r="I52" s="30">
        <v>78369.16</v>
      </c>
      <c r="J52" s="30">
        <v>22133.73</v>
      </c>
      <c r="K52" s="30">
        <f t="shared" si="13"/>
        <v>704371.68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1370685.7</v>
      </c>
      <c r="C54" s="27">
        <f t="shared" si="15"/>
        <v>1386066.85</v>
      </c>
      <c r="D54" s="27">
        <f t="shared" si="15"/>
        <v>8846943.11</v>
      </c>
      <c r="E54" s="27">
        <f t="shared" si="15"/>
        <v>972983.5300000003</v>
      </c>
      <c r="F54" s="27">
        <f t="shared" si="15"/>
        <v>1047601.4799999999</v>
      </c>
      <c r="G54" s="27">
        <f t="shared" si="15"/>
        <v>1052381.2799999998</v>
      </c>
      <c r="H54" s="27">
        <f t="shared" si="15"/>
        <v>5854385.44</v>
      </c>
      <c r="I54" s="27">
        <f t="shared" si="15"/>
        <v>1444030.3</v>
      </c>
      <c r="J54" s="27">
        <f t="shared" si="15"/>
        <v>607128.5200000001</v>
      </c>
      <c r="K54" s="20">
        <f>SUM(B54:J54)</f>
        <v>22582206.21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61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1370685.7</v>
      </c>
      <c r="C60" s="10">
        <f t="shared" si="17"/>
        <v>1386066.849341883</v>
      </c>
      <c r="D60" s="10">
        <f t="shared" si="17"/>
        <v>8846943.11</v>
      </c>
      <c r="E60" s="10">
        <f t="shared" si="17"/>
        <v>972983.5260658883</v>
      </c>
      <c r="F60" s="10">
        <f t="shared" si="17"/>
        <v>1047601.48</v>
      </c>
      <c r="G60" s="10">
        <f t="shared" si="17"/>
        <v>1052381.28</v>
      </c>
      <c r="H60" s="10">
        <f t="shared" si="17"/>
        <v>5854385.44</v>
      </c>
      <c r="I60" s="10">
        <f>SUM(I61:I73)</f>
        <v>1444030.29</v>
      </c>
      <c r="J60" s="10">
        <f t="shared" si="17"/>
        <v>607128.5234772066</v>
      </c>
      <c r="K60" s="5">
        <f>SUM(K61:K73)</f>
        <v>22582206.198884983</v>
      </c>
      <c r="L60" s="9"/>
    </row>
    <row r="61" spans="1:12" ht="16.5" customHeight="1">
      <c r="A61" s="7" t="s">
        <v>55</v>
      </c>
      <c r="B61" s="8">
        <v>1197982.23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1197982.23</v>
      </c>
      <c r="L61"/>
    </row>
    <row r="62" spans="1:12" ht="16.5" customHeight="1">
      <c r="A62" s="7" t="s">
        <v>56</v>
      </c>
      <c r="B62" s="8">
        <v>172703.46999999997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172703.46999999997</v>
      </c>
      <c r="L62"/>
    </row>
    <row r="63" spans="1:12" ht="16.5" customHeight="1">
      <c r="A63" s="7" t="s">
        <v>4</v>
      </c>
      <c r="B63" s="6">
        <v>0</v>
      </c>
      <c r="C63" s="8">
        <v>1386066.849341883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1386066.849341883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8846943.11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8846943.11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972983.5260658883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972983.5260658883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1047601.48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1047601.48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1052381.28</v>
      </c>
      <c r="H67" s="6">
        <v>0</v>
      </c>
      <c r="I67" s="6">
        <v>0</v>
      </c>
      <c r="J67" s="6">
        <v>0</v>
      </c>
      <c r="K67" s="5">
        <f t="shared" si="18"/>
        <v>1052381.28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5854385.44</v>
      </c>
      <c r="I68" s="6">
        <v>0</v>
      </c>
      <c r="J68" s="6">
        <v>0</v>
      </c>
      <c r="K68" s="5">
        <f t="shared" si="18"/>
        <v>5854385.44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537016.28</v>
      </c>
      <c r="J70" s="6">
        <v>0</v>
      </c>
      <c r="K70" s="5">
        <f t="shared" si="18"/>
        <v>537016.28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907014.01</v>
      </c>
      <c r="J71" s="6">
        <v>0</v>
      </c>
      <c r="K71" s="5">
        <f t="shared" si="18"/>
        <v>907014.01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607128.5234772066</v>
      </c>
      <c r="K72" s="5">
        <f t="shared" si="18"/>
        <v>607128.5234772066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80</v>
      </c>
    </row>
    <row r="76" ht="18" customHeight="1"/>
    <row r="78" ht="14.25">
      <c r="D78" s="62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2023-01-26T19:27:50Z</dcterms:modified>
  <cp:category/>
  <cp:version/>
  <cp:contentType/>
  <cp:contentStatus/>
</cp:coreProperties>
</file>