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<sst xmlns="http://schemas.openxmlformats.org/spreadsheetml/2006/main" count="82" uniqueCount="81">
  <si>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</si>
  <si>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</si>
  <si>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</si>
  <si>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</si>
  <si>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</si>
  <si>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</si>
  <si>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</si>
  <si>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</si>
  <si>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</si>
  <si>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</si>
  <si>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</si>
  <si>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</si>
  <si>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</si>
  <si>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</si>
  <si>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</si>
  <si>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</si>
  <si>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</si>
  <si>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</si>
  <si>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</si>
  <si>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</si>
  <si>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</si>
  <si>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</si>
  <si>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</si>
  <si>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</si>
  <si>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</si>
  <si>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</si>
  <si>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</si>
  <si>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</si>
  <si>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</si>
  <si>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</si>
  <si>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</si>
  <si>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</si>
  <si>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</si>
  <si>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</si>
  <si>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</si>
  <si>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</si>
  <si>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</si>
  <si>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</si>
  <si>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</si>
  <si>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</si>
  <si>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</si>
  <si>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</si>
  <si>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</si>
  <si>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</si>
  <si>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</si>
  <si>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</si>
  <si>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</si>
  <si>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</si>
  <si>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</si>
  <si>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</si>
  <si>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</si>
  <si>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</si>
  <si>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</si>
  <si>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</si>
  <si>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</si>
  <si>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</si>
  <si>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</si>
  <si>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</si>
  <si>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</si>
  <si>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</si>
  <si>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</si>
  <si>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</si>
  <si>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</si>
  <si>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</si>
  <si>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</si>
  <si>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</si>
  <si>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</si>
  <si>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</si>
  <si>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</si>
  <si>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</si>
  <si>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</si>
  <si>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</si>
  <si>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</si>
  <si>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</si>
  <si>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</si>
  <si>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</si>
  <si>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</si>
  <si>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</si>
  <si>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15/01/23 - VENCIMENTO 20/01/23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</si>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</sst>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88910</v>
      </c>
      <c r="C7" s="46">
        <f aca="true" t="shared" si="0" ref="C7:J7">+C8+C11</f>
        <v>61699</v>
      </c>
      <c r="D7" s="46">
        <f t="shared" si="0"/>
        <v>92433</v>
      </c>
      <c r="E7" s="46">
        <f t="shared" si="0"/>
        <v>44237</v>
      </c>
      <c r="F7" s="46">
        <f t="shared" si="0"/>
        <v>72414</v>
      </c>
      <c r="G7" s="46">
        <f t="shared" si="0"/>
        <v>73453</v>
      </c>
      <c r="H7" s="46">
        <f t="shared" si="0"/>
        <v>86235</v>
      </c>
      <c r="I7" s="46">
        <f t="shared" si="0"/>
        <v>113521</v>
      </c>
      <c r="J7" s="46">
        <f t="shared" si="0"/>
        <v>26255</v>
      </c>
      <c r="K7" s="38">
        <f aca="true" t="shared" si="1" ref="K7:K13">SUM(B7:J7)</f>
        <v>659157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7089</v>
      </c>
      <c r="C8" s="44">
        <f t="shared" si="2"/>
        <v>6057</v>
      </c>
      <c r="D8" s="44">
        <f t="shared" si="2"/>
        <v>7535</v>
      </c>
      <c r="E8" s="44">
        <f t="shared" si="2"/>
        <v>4044</v>
      </c>
      <c r="F8" s="44">
        <f t="shared" si="2"/>
        <v>5583</v>
      </c>
      <c r="G8" s="44">
        <f t="shared" si="2"/>
        <v>3534</v>
      </c>
      <c r="H8" s="44">
        <f t="shared" si="2"/>
        <v>3337</v>
      </c>
      <c r="I8" s="44">
        <f t="shared" si="2"/>
        <v>7945</v>
      </c>
      <c r="J8" s="44">
        <f t="shared" si="2"/>
        <v>1034</v>
      </c>
      <c r="K8" s="38">
        <f t="shared" si="1"/>
        <v>46158</v>
      </c>
      <c r="L8"/>
      <c r="M8"/>
      <c r="N8"/>
    </row>
    <row r="9" spans="1:14" ht="16.5" customHeight="1">
      <c r="A9" s="22" t="s">
        <v>32</v>
      </c>
      <c r="B9" s="44">
        <v>7065</v>
      </c>
      <c r="C9" s="44">
        <v>6054</v>
      </c>
      <c r="D9" s="44">
        <v>7534</v>
      </c>
      <c r="E9" s="44">
        <v>3969</v>
      </c>
      <c r="F9" s="44">
        <v>5574</v>
      </c>
      <c r="G9" s="44">
        <v>3532</v>
      </c>
      <c r="H9" s="44">
        <v>3337</v>
      </c>
      <c r="I9" s="44">
        <v>7923</v>
      </c>
      <c r="J9" s="44">
        <v>1034</v>
      </c>
      <c r="K9" s="38">
        <f t="shared" si="1"/>
        <v>46022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3</v>
      </c>
      <c r="D10" s="44">
        <v>1</v>
      </c>
      <c r="E10" s="44">
        <v>75</v>
      </c>
      <c r="F10" s="44">
        <v>9</v>
      </c>
      <c r="G10" s="44">
        <v>2</v>
      </c>
      <c r="H10" s="44">
        <v>0</v>
      </c>
      <c r="I10" s="44">
        <v>22</v>
      </c>
      <c r="J10" s="44">
        <v>0</v>
      </c>
      <c r="K10" s="38">
        <f t="shared" si="1"/>
        <v>136</v>
      </c>
      <c r="L10"/>
      <c r="M10"/>
      <c r="N10"/>
    </row>
    <row r="11" spans="1:14" ht="16.5" customHeight="1">
      <c r="A11" s="43" t="s">
        <v>67</v>
      </c>
      <c r="B11" s="42">
        <v>81821</v>
      </c>
      <c r="C11" s="42">
        <v>55642</v>
      </c>
      <c r="D11" s="42">
        <v>84898</v>
      </c>
      <c r="E11" s="42">
        <v>40193</v>
      </c>
      <c r="F11" s="42">
        <v>66831</v>
      </c>
      <c r="G11" s="42">
        <v>69919</v>
      </c>
      <c r="H11" s="42">
        <v>82898</v>
      </c>
      <c r="I11" s="42">
        <v>105576</v>
      </c>
      <c r="J11" s="42">
        <v>25221</v>
      </c>
      <c r="K11" s="38">
        <f t="shared" si="1"/>
        <v>612999</v>
      </c>
      <c r="L11" s="59"/>
      <c r="M11" s="59"/>
      <c r="N11" s="59"/>
    </row>
    <row r="12" spans="1:14" ht="16.5" customHeight="1">
      <c r="A12" s="22" t="s">
        <v>68</v>
      </c>
      <c r="B12" s="42">
        <v>7397</v>
      </c>
      <c r="C12" s="42">
        <v>5214</v>
      </c>
      <c r="D12" s="42">
        <v>8797</v>
      </c>
      <c r="E12" s="42">
        <v>4960</v>
      </c>
      <c r="F12" s="42">
        <v>5327</v>
      </c>
      <c r="G12" s="42">
        <v>4247</v>
      </c>
      <c r="H12" s="42">
        <v>4142</v>
      </c>
      <c r="I12" s="42">
        <v>5982</v>
      </c>
      <c r="J12" s="42">
        <v>1061</v>
      </c>
      <c r="K12" s="38">
        <f t="shared" si="1"/>
        <v>47127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74424</v>
      </c>
      <c r="C13" s="42">
        <f>+C11-C12</f>
        <v>50428</v>
      </c>
      <c r="D13" s="42">
        <f>+D11-D12</f>
        <v>76101</v>
      </c>
      <c r="E13" s="42">
        <f aca="true" t="shared" si="3" ref="E13:J13">+E11-E12</f>
        <v>35233</v>
      </c>
      <c r="F13" s="42">
        <f t="shared" si="3"/>
        <v>61504</v>
      </c>
      <c r="G13" s="42">
        <f t="shared" si="3"/>
        <v>65672</v>
      </c>
      <c r="H13" s="42">
        <f t="shared" si="3"/>
        <v>78756</v>
      </c>
      <c r="I13" s="42">
        <f t="shared" si="3"/>
        <v>99594</v>
      </c>
      <c r="J13" s="42">
        <f t="shared" si="3"/>
        <v>24160</v>
      </c>
      <c r="K13" s="38">
        <f t="shared" si="1"/>
        <v>565872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1.110297037061386</v>
      </c>
      <c r="C18" s="39">
        <v>1.260426561371354</v>
      </c>
      <c r="D18" s="39">
        <v>1.1018861950514</v>
      </c>
      <c r="E18" s="39">
        <v>1.320588381602421</v>
      </c>
      <c r="F18" s="39">
        <v>1.056619557449967</v>
      </c>
      <c r="G18" s="39">
        <v>1.180338508041436</v>
      </c>
      <c r="H18" s="39">
        <v>1.151014418307889</v>
      </c>
      <c r="I18" s="39">
        <v>1.083415582556525</v>
      </c>
      <c r="J18" s="39">
        <v>1.010063675755719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468155.20000000007</v>
      </c>
      <c r="C20" s="36">
        <f aca="true" t="shared" si="4" ref="C20:J20">SUM(C21:C28)</f>
        <v>411825.57</v>
      </c>
      <c r="D20" s="36">
        <f t="shared" si="4"/>
        <v>596166.39</v>
      </c>
      <c r="E20" s="36">
        <f t="shared" si="4"/>
        <v>300241.66</v>
      </c>
      <c r="F20" s="36">
        <f t="shared" si="4"/>
        <v>407815.47000000003</v>
      </c>
      <c r="G20" s="36">
        <f t="shared" si="4"/>
        <v>460421.36</v>
      </c>
      <c r="H20" s="36">
        <f t="shared" si="4"/>
        <v>430375.06</v>
      </c>
      <c r="I20" s="36">
        <f t="shared" si="4"/>
        <v>543720.6699999999</v>
      </c>
      <c r="J20" s="36">
        <f t="shared" si="4"/>
        <v>128661.25000000001</v>
      </c>
      <c r="K20" s="36">
        <f aca="true" t="shared" si="5" ref="K20:K28">SUM(B20:J20)</f>
        <v>3747382.63</v>
      </c>
      <c r="L20"/>
      <c r="M20"/>
      <c r="N20"/>
    </row>
    <row r="21" spans="1:14" ht="16.5" customHeight="1">
      <c r="A21" s="35" t="s">
        <v>28</v>
      </c>
      <c r="B21" s="58">
        <f>ROUND((B15+B16)*B7,2)</f>
        <v>399303.7</v>
      </c>
      <c r="C21" s="58">
        <f>ROUND((C15+C16)*C7,2)</f>
        <v>304416.7</v>
      </c>
      <c r="D21" s="58">
        <f aca="true" t="shared" si="6" ref="D21:J21">ROUND((D15+D16)*D7,2)</f>
        <v>505562.29</v>
      </c>
      <c r="E21" s="58">
        <f t="shared" si="6"/>
        <v>210364.63</v>
      </c>
      <c r="F21" s="58">
        <f t="shared" si="6"/>
        <v>364416.21</v>
      </c>
      <c r="G21" s="58">
        <f t="shared" si="6"/>
        <v>373390.98</v>
      </c>
      <c r="H21" s="58">
        <f t="shared" si="6"/>
        <v>349036.16</v>
      </c>
      <c r="I21" s="58">
        <f t="shared" si="6"/>
        <v>464130.61</v>
      </c>
      <c r="J21" s="58">
        <f t="shared" si="6"/>
        <v>121460.88</v>
      </c>
      <c r="K21" s="30">
        <f t="shared" si="5"/>
        <v>3092082.1599999997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44042.01</v>
      </c>
      <c r="C22" s="30">
        <f t="shared" si="7"/>
        <v>79278.19</v>
      </c>
      <c r="D22" s="30">
        <f t="shared" si="7"/>
        <v>51509.82</v>
      </c>
      <c r="E22" s="30">
        <f t="shared" si="7"/>
        <v>67440.46</v>
      </c>
      <c r="F22" s="30">
        <f t="shared" si="7"/>
        <v>20633.08</v>
      </c>
      <c r="G22" s="30">
        <f t="shared" si="7"/>
        <v>67336.77</v>
      </c>
      <c r="H22" s="30">
        <f t="shared" si="7"/>
        <v>52709.49</v>
      </c>
      <c r="I22" s="30">
        <f t="shared" si="7"/>
        <v>38715.73</v>
      </c>
      <c r="J22" s="30">
        <f t="shared" si="7"/>
        <v>1222.34</v>
      </c>
      <c r="K22" s="30">
        <f t="shared" si="5"/>
        <v>422887.8900000001</v>
      </c>
      <c r="L22"/>
      <c r="M22"/>
      <c r="N22"/>
    </row>
    <row r="23" spans="1:14" ht="16.5" customHeight="1">
      <c r="A23" s="18" t="s">
        <v>26</v>
      </c>
      <c r="B23" s="30">
        <v>20707.74</v>
      </c>
      <c r="C23" s="30">
        <v>22559.28</v>
      </c>
      <c r="D23" s="30">
        <v>31108.47</v>
      </c>
      <c r="E23" s="30">
        <v>17475.88</v>
      </c>
      <c r="F23" s="30">
        <v>19213.01</v>
      </c>
      <c r="G23" s="30">
        <v>15926.67</v>
      </c>
      <c r="H23" s="30">
        <v>23202.19</v>
      </c>
      <c r="I23" s="30">
        <v>34807.36</v>
      </c>
      <c r="J23" s="30">
        <v>10129.67</v>
      </c>
      <c r="K23" s="30">
        <f t="shared" si="5"/>
        <v>195130.27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1172.34</v>
      </c>
      <c r="C26" s="30">
        <v>1031.66</v>
      </c>
      <c r="D26" s="30">
        <v>1492.79</v>
      </c>
      <c r="E26" s="30">
        <v>750.3</v>
      </c>
      <c r="F26" s="30">
        <v>1021.24</v>
      </c>
      <c r="G26" s="30">
        <v>1151.5</v>
      </c>
      <c r="H26" s="30">
        <v>1075.95</v>
      </c>
      <c r="I26" s="30">
        <v>1359.92</v>
      </c>
      <c r="J26" s="30">
        <v>323.05</v>
      </c>
      <c r="K26" s="30">
        <f t="shared" si="5"/>
        <v>9378.75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-37604.97</v>
      </c>
      <c r="C31" s="30">
        <f t="shared" si="8"/>
        <v>-32374.3</v>
      </c>
      <c r="D31" s="30">
        <f t="shared" si="8"/>
        <v>-63832.88</v>
      </c>
      <c r="E31" s="30">
        <f t="shared" si="8"/>
        <v>-21635.739999999998</v>
      </c>
      <c r="F31" s="30">
        <f t="shared" si="8"/>
        <v>-30204.35</v>
      </c>
      <c r="G31" s="30">
        <f t="shared" si="8"/>
        <v>-21943.879999999997</v>
      </c>
      <c r="H31" s="30">
        <f t="shared" si="8"/>
        <v>-20665.77</v>
      </c>
      <c r="I31" s="30">
        <f t="shared" si="8"/>
        <v>-42423.21</v>
      </c>
      <c r="J31" s="30">
        <f t="shared" si="8"/>
        <v>-12825.54</v>
      </c>
      <c r="K31" s="30">
        <f aca="true" t="shared" si="9" ref="K31:K39">SUM(B31:J31)</f>
        <v>-283510.63999999996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-31086</v>
      </c>
      <c r="C32" s="30">
        <f t="shared" si="10"/>
        <v>-26637.6</v>
      </c>
      <c r="D32" s="30">
        <f t="shared" si="10"/>
        <v>-33149.6</v>
      </c>
      <c r="E32" s="30">
        <f t="shared" si="10"/>
        <v>-17463.6</v>
      </c>
      <c r="F32" s="30">
        <f t="shared" si="10"/>
        <v>-24525.6</v>
      </c>
      <c r="G32" s="30">
        <f t="shared" si="10"/>
        <v>-15540.8</v>
      </c>
      <c r="H32" s="30">
        <f t="shared" si="10"/>
        <v>-14682.8</v>
      </c>
      <c r="I32" s="30">
        <f t="shared" si="10"/>
        <v>-34861.2</v>
      </c>
      <c r="J32" s="30">
        <f t="shared" si="10"/>
        <v>-4549.6</v>
      </c>
      <c r="K32" s="30">
        <f t="shared" si="9"/>
        <v>-202496.79999999996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-31086</v>
      </c>
      <c r="C33" s="30">
        <f t="shared" si="11"/>
        <v>-26637.6</v>
      </c>
      <c r="D33" s="30">
        <f t="shared" si="11"/>
        <v>-33149.6</v>
      </c>
      <c r="E33" s="30">
        <f t="shared" si="11"/>
        <v>-17463.6</v>
      </c>
      <c r="F33" s="30">
        <f t="shared" si="11"/>
        <v>-24525.6</v>
      </c>
      <c r="G33" s="30">
        <f t="shared" si="11"/>
        <v>-15540.8</v>
      </c>
      <c r="H33" s="30">
        <f t="shared" si="11"/>
        <v>-14682.8</v>
      </c>
      <c r="I33" s="30">
        <f t="shared" si="11"/>
        <v>-34861.2</v>
      </c>
      <c r="J33" s="30">
        <f t="shared" si="11"/>
        <v>-4549.6</v>
      </c>
      <c r="K33" s="30">
        <f t="shared" si="9"/>
        <v>-202496.79999999996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-6518.97</v>
      </c>
      <c r="C37" s="27">
        <f t="shared" si="12"/>
        <v>-5736.7</v>
      </c>
      <c r="D37" s="27">
        <f t="shared" si="12"/>
        <v>-30683.28</v>
      </c>
      <c r="E37" s="27">
        <f t="shared" si="12"/>
        <v>-4172.14</v>
      </c>
      <c r="F37" s="27">
        <f t="shared" si="12"/>
        <v>-5678.75</v>
      </c>
      <c r="G37" s="27">
        <f t="shared" si="12"/>
        <v>-6403.08</v>
      </c>
      <c r="H37" s="27">
        <f t="shared" si="12"/>
        <v>-5982.97</v>
      </c>
      <c r="I37" s="27">
        <f t="shared" si="12"/>
        <v>-7562.01</v>
      </c>
      <c r="J37" s="27">
        <f t="shared" si="12"/>
        <v>-8275.94</v>
      </c>
      <c r="K37" s="30">
        <f t="shared" si="9"/>
        <v>-81013.84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-6518.97</v>
      </c>
      <c r="C47" s="17">
        <v>-5736.7</v>
      </c>
      <c r="D47" s="17">
        <v>-8300.83</v>
      </c>
      <c r="E47" s="17">
        <v>-4172.14</v>
      </c>
      <c r="F47" s="17">
        <v>-5678.75</v>
      </c>
      <c r="G47" s="17">
        <v>-6403.08</v>
      </c>
      <c r="H47" s="17">
        <v>-5982.97</v>
      </c>
      <c r="I47" s="17">
        <v>-7562.01</v>
      </c>
      <c r="J47" s="17">
        <v>-1796.34</v>
      </c>
      <c r="K47" s="30">
        <f t="shared" si="13"/>
        <v>-52151.79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-38948.9</v>
      </c>
      <c r="C51" s="30">
        <v>-34802.41</v>
      </c>
      <c r="D51" s="30">
        <v>-56738.01</v>
      </c>
      <c r="E51" s="30">
        <v>-33664.02</v>
      </c>
      <c r="F51" s="30">
        <v>-30000.07</v>
      </c>
      <c r="G51" s="30">
        <v>-26621.05</v>
      </c>
      <c r="H51" s="30">
        <v>-20671.48</v>
      </c>
      <c r="I51" s="30">
        <v>-28651.39</v>
      </c>
      <c r="J51" s="30">
        <v>-5199.32</v>
      </c>
      <c r="K51" s="30">
        <f t="shared" si="13"/>
        <v>-275296.65</v>
      </c>
      <c r="L51" s="59"/>
      <c r="M51" s="59"/>
      <c r="N51" s="59"/>
    </row>
    <row r="52" spans="1:14" ht="16.5" customHeight="1">
      <c r="A52" s="25" t="s">
        <v>75</v>
      </c>
      <c r="B52" s="30">
        <v>38948.9</v>
      </c>
      <c r="C52" s="30">
        <v>34802.41</v>
      </c>
      <c r="D52" s="30">
        <v>56738.01</v>
      </c>
      <c r="E52" s="30">
        <v>33664.02</v>
      </c>
      <c r="F52" s="30">
        <v>30000.07</v>
      </c>
      <c r="G52" s="30">
        <v>26621.05</v>
      </c>
      <c r="H52" s="30">
        <v>20671.48</v>
      </c>
      <c r="I52" s="30">
        <v>28651.39</v>
      </c>
      <c r="J52" s="30">
        <v>5199.32</v>
      </c>
      <c r="K52" s="30">
        <f t="shared" si="13"/>
        <v>275296.65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430550.2300000001</v>
      </c>
      <c r="C54" s="27">
        <f t="shared" si="15"/>
        <v>379451.27</v>
      </c>
      <c r="D54" s="27">
        <f t="shared" si="15"/>
        <v>532333.51</v>
      </c>
      <c r="E54" s="27">
        <f t="shared" si="15"/>
        <v>278605.92</v>
      </c>
      <c r="F54" s="27">
        <f t="shared" si="15"/>
        <v>377611.12000000005</v>
      </c>
      <c r="G54" s="27">
        <f t="shared" si="15"/>
        <v>438477.48</v>
      </c>
      <c r="H54" s="27">
        <f t="shared" si="15"/>
        <v>409709.29</v>
      </c>
      <c r="I54" s="27">
        <f t="shared" si="15"/>
        <v>501297.4599999999</v>
      </c>
      <c r="J54" s="27">
        <f t="shared" si="15"/>
        <v>115835.71000000002</v>
      </c>
      <c r="K54" s="20">
        <f>SUM(B54:J54)</f>
        <v>3463871.99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430550.24</v>
      </c>
      <c r="C60" s="10">
        <f t="shared" si="17"/>
        <v>379451.2743832937</v>
      </c>
      <c r="D60" s="10">
        <f t="shared" si="17"/>
        <v>532333.5080635867</v>
      </c>
      <c r="E60" s="10">
        <f t="shared" si="17"/>
        <v>278605.91627758276</v>
      </c>
      <c r="F60" s="10">
        <f t="shared" si="17"/>
        <v>377611.12451958546</v>
      </c>
      <c r="G60" s="10">
        <f t="shared" si="17"/>
        <v>438477.48223385774</v>
      </c>
      <c r="H60" s="10">
        <f t="shared" si="17"/>
        <v>409709.29266806575</v>
      </c>
      <c r="I60" s="10">
        <f>SUM(I61:I73)</f>
        <v>501297.45999999996</v>
      </c>
      <c r="J60" s="10">
        <f t="shared" si="17"/>
        <v>115835.71290655658</v>
      </c>
      <c r="K60" s="5">
        <f>SUM(K61:K73)</f>
        <v>3463872.011052529</v>
      </c>
      <c r="L60" s="9"/>
    </row>
    <row r="61" spans="1:12" ht="16.5" customHeight="1">
      <c r="A61" s="7" t="s">
        <v>56</v>
      </c>
      <c r="B61" s="8">
        <v>375741.2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375741.2</v>
      </c>
      <c r="L61"/>
    </row>
    <row r="62" spans="1:12" ht="16.5" customHeight="1">
      <c r="A62" s="7" t="s">
        <v>57</v>
      </c>
      <c r="B62" s="8">
        <v>54809.04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54809.04</v>
      </c>
      <c r="L62"/>
    </row>
    <row r="63" spans="1:12" ht="16.5" customHeight="1">
      <c r="A63" s="7" t="s">
        <v>4</v>
      </c>
      <c r="B63" s="6">
        <v>0</v>
      </c>
      <c r="C63" s="8">
        <v>379451.2743832937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379451.2743832937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532333.5080635867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532333.5080635867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278605.91627758276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278605.91627758276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377611.12451958546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377611.12451958546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438477.48223385774</v>
      </c>
      <c r="H67" s="6">
        <v>0</v>
      </c>
      <c r="I67" s="6">
        <v>0</v>
      </c>
      <c r="J67" s="6">
        <v>0</v>
      </c>
      <c r="K67" s="5">
        <f t="shared" si="18"/>
        <v>438477.48223385774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409709.29266806575</v>
      </c>
      <c r="I68" s="6">
        <v>0</v>
      </c>
      <c r="J68" s="6">
        <v>0</v>
      </c>
      <c r="K68" s="5">
        <f t="shared" si="18"/>
        <v>409709.29266806575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177910.47</v>
      </c>
      <c r="J70" s="6">
        <v>0</v>
      </c>
      <c r="K70" s="5">
        <f t="shared" si="18"/>
        <v>177910.47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323386.99</v>
      </c>
      <c r="J71" s="6">
        <v>0</v>
      </c>
      <c r="K71" s="5">
        <f t="shared" si="18"/>
        <v>323386.99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115835.71290655658</v>
      </c>
      <c r="K72" s="5">
        <f t="shared" si="18"/>
        <v>115835.71290655658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2023-01-19T17:14:07Z</dcterms:modified>
  <cp:category/>
  <cp:version/>
  <cp:contentType/>
  <cp:contentStatus/>
</cp:coreProperties>
</file>