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<sst xmlns="http://schemas.openxmlformats.org/spreadsheetml/2006/main" count="82" uniqueCount="81">
  <si>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</si>
  <si>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</si>
  <si>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</si>
  <si>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</si>
  <si>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</si>
  <si>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</si>
  <si>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</si>
  <si>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</si>
  <si>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</si>
  <si>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</si>
  <si>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</si>
  <si>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</si>
  <si>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</si>
  <si>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</si>
  <si>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</si>
  <si>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</si>
  <si>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</si>
  <si>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</si>
  <si>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</si>
  <si>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</si>
  <si>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</si>
  <si>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</si>
  <si>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</si>
  <si>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</si>
  <si>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</si>
  <si>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</si>
  <si>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</si>
  <si>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</si>
  <si>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</si>
  <si>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</si>
  <si>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</si>
  <si>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</si>
  <si>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</si>
  <si>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</si>
  <si>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</si>
  <si>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</si>
  <si>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</si>
  <si>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</si>
  <si>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</si>
  <si>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</si>
  <si>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</si>
  <si>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</si>
  <si>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</si>
  <si>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</si>
  <si>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</si>
  <si>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</si>
  <si>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</si>
  <si>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</si>
  <si>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</si>
  <si>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</si>
  <si>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</si>
  <si>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</si>
  <si>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</si>
  <si>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</si>
  <si>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</si>
  <si>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</si>
  <si>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</si>
  <si>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</si>
  <si>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</si>
  <si>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</si>
  <si>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</si>
  <si>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</si>
  <si>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</si>
  <si>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</si>
  <si>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</si>
  <si>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</si>
  <si>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</si>
  <si>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</si>
  <si>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</si>
  <si>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</si>
  <si>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</si>
  <si>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</si>
  <si>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</si>
  <si>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</si>
  <si>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</si>
  <si>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</si>
  <si>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</si>
  <si>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</si>
  <si>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14/01/23 - VENCIMENTO 20/01/23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</si>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</sst>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158387</v>
      </c>
      <c r="C7" s="46">
        <f aca="true" t="shared" si="0" ref="C7:J7">+C8+C11</f>
        <v>128255</v>
      </c>
      <c r="D7" s="46">
        <f t="shared" si="0"/>
        <v>179023</v>
      </c>
      <c r="E7" s="46">
        <f t="shared" si="0"/>
        <v>87666</v>
      </c>
      <c r="F7" s="46">
        <f t="shared" si="0"/>
        <v>125115</v>
      </c>
      <c r="G7" s="46">
        <f t="shared" si="0"/>
        <v>132758</v>
      </c>
      <c r="H7" s="46">
        <f t="shared" si="0"/>
        <v>146605</v>
      </c>
      <c r="I7" s="46">
        <f t="shared" si="0"/>
        <v>188874</v>
      </c>
      <c r="J7" s="46">
        <f t="shared" si="0"/>
        <v>45932</v>
      </c>
      <c r="K7" s="38">
        <f aca="true" t="shared" si="1" ref="K7:K13">SUM(B7:J7)</f>
        <v>1192615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11451</v>
      </c>
      <c r="C8" s="44">
        <f t="shared" si="2"/>
        <v>11717</v>
      </c>
      <c r="D8" s="44">
        <f t="shared" si="2"/>
        <v>12809</v>
      </c>
      <c r="E8" s="44">
        <f t="shared" si="2"/>
        <v>7768</v>
      </c>
      <c r="F8" s="44">
        <f t="shared" si="2"/>
        <v>8511</v>
      </c>
      <c r="G8" s="44">
        <f t="shared" si="2"/>
        <v>5432</v>
      </c>
      <c r="H8" s="44">
        <f t="shared" si="2"/>
        <v>4635</v>
      </c>
      <c r="I8" s="44">
        <f t="shared" si="2"/>
        <v>11728</v>
      </c>
      <c r="J8" s="44">
        <f t="shared" si="2"/>
        <v>1528</v>
      </c>
      <c r="K8" s="38">
        <f t="shared" si="1"/>
        <v>75579</v>
      </c>
      <c r="L8"/>
      <c r="M8"/>
      <c r="N8"/>
    </row>
    <row r="9" spans="1:14" ht="16.5" customHeight="1">
      <c r="A9" s="22" t="s">
        <v>32</v>
      </c>
      <c r="B9" s="44">
        <v>11428</v>
      </c>
      <c r="C9" s="44">
        <v>11711</v>
      </c>
      <c r="D9" s="44">
        <v>12809</v>
      </c>
      <c r="E9" s="44">
        <v>7635</v>
      </c>
      <c r="F9" s="44">
        <v>8504</v>
      </c>
      <c r="G9" s="44">
        <v>5431</v>
      </c>
      <c r="H9" s="44">
        <v>4635</v>
      </c>
      <c r="I9" s="44">
        <v>11700</v>
      </c>
      <c r="J9" s="44">
        <v>1528</v>
      </c>
      <c r="K9" s="38">
        <f t="shared" si="1"/>
        <v>75381</v>
      </c>
      <c r="L9"/>
      <c r="M9"/>
      <c r="N9"/>
    </row>
    <row r="10" spans="1:14" ht="16.5" customHeight="1">
      <c r="A10" s="22" t="s">
        <v>31</v>
      </c>
      <c r="B10" s="44">
        <v>23</v>
      </c>
      <c r="C10" s="44">
        <v>6</v>
      </c>
      <c r="D10" s="44">
        <v>0</v>
      </c>
      <c r="E10" s="44">
        <v>133</v>
      </c>
      <c r="F10" s="44">
        <v>7</v>
      </c>
      <c r="G10" s="44">
        <v>1</v>
      </c>
      <c r="H10" s="44">
        <v>0</v>
      </c>
      <c r="I10" s="44">
        <v>28</v>
      </c>
      <c r="J10" s="44">
        <v>0</v>
      </c>
      <c r="K10" s="38">
        <f t="shared" si="1"/>
        <v>198</v>
      </c>
      <c r="L10"/>
      <c r="M10"/>
      <c r="N10"/>
    </row>
    <row r="11" spans="1:14" ht="16.5" customHeight="1">
      <c r="A11" s="43" t="s">
        <v>67</v>
      </c>
      <c r="B11" s="42">
        <v>146936</v>
      </c>
      <c r="C11" s="42">
        <v>116538</v>
      </c>
      <c r="D11" s="42">
        <v>166214</v>
      </c>
      <c r="E11" s="42">
        <v>79898</v>
      </c>
      <c r="F11" s="42">
        <v>116604</v>
      </c>
      <c r="G11" s="42">
        <v>127326</v>
      </c>
      <c r="H11" s="42">
        <v>141970</v>
      </c>
      <c r="I11" s="42">
        <v>177146</v>
      </c>
      <c r="J11" s="42">
        <v>44404</v>
      </c>
      <c r="K11" s="38">
        <f t="shared" si="1"/>
        <v>1117036</v>
      </c>
      <c r="L11" s="59"/>
      <c r="M11" s="59"/>
      <c r="N11" s="59"/>
    </row>
    <row r="12" spans="1:14" ht="16.5" customHeight="1">
      <c r="A12" s="22" t="s">
        <v>68</v>
      </c>
      <c r="B12" s="42">
        <v>11678</v>
      </c>
      <c r="C12" s="42">
        <v>9835</v>
      </c>
      <c r="D12" s="42">
        <v>14042</v>
      </c>
      <c r="E12" s="42">
        <v>8424</v>
      </c>
      <c r="F12" s="42">
        <v>7731</v>
      </c>
      <c r="G12" s="42">
        <v>7406</v>
      </c>
      <c r="H12" s="42">
        <v>6857</v>
      </c>
      <c r="I12" s="42">
        <v>9195</v>
      </c>
      <c r="J12" s="42">
        <v>1852</v>
      </c>
      <c r="K12" s="38">
        <f t="shared" si="1"/>
        <v>77020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135258</v>
      </c>
      <c r="C13" s="42">
        <f>+C11-C12</f>
        <v>106703</v>
      </c>
      <c r="D13" s="42">
        <f>+D11-D12</f>
        <v>152172</v>
      </c>
      <c r="E13" s="42">
        <f aca="true" t="shared" si="3" ref="E13:J13">+E11-E12</f>
        <v>71474</v>
      </c>
      <c r="F13" s="42">
        <f t="shared" si="3"/>
        <v>108873</v>
      </c>
      <c r="G13" s="42">
        <f t="shared" si="3"/>
        <v>119920</v>
      </c>
      <c r="H13" s="42">
        <f t="shared" si="3"/>
        <v>135113</v>
      </c>
      <c r="I13" s="42">
        <f t="shared" si="3"/>
        <v>167951</v>
      </c>
      <c r="J13" s="42">
        <f t="shared" si="3"/>
        <v>42552</v>
      </c>
      <c r="K13" s="38">
        <f t="shared" si="1"/>
        <v>1040016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1.158300028232516</v>
      </c>
      <c r="C18" s="39">
        <v>1.27508042375609</v>
      </c>
      <c r="D18" s="39">
        <v>1.096083672663099</v>
      </c>
      <c r="E18" s="39">
        <v>1.378260374620368</v>
      </c>
      <c r="F18" s="39">
        <v>1.066608167810263</v>
      </c>
      <c r="G18" s="39">
        <v>1.179426412516148</v>
      </c>
      <c r="H18" s="39">
        <v>1.180791076581103</v>
      </c>
      <c r="I18" s="39">
        <v>1.117771679484062</v>
      </c>
      <c r="J18" s="39">
        <v>1.035186498429477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853549.3</v>
      </c>
      <c r="C20" s="36">
        <f aca="true" t="shared" si="4" ref="C20:J20">SUM(C21:C28)</f>
        <v>845805.94</v>
      </c>
      <c r="D20" s="36">
        <f t="shared" si="4"/>
        <v>1122836.26</v>
      </c>
      <c r="E20" s="36">
        <f t="shared" si="4"/>
        <v>600054.37</v>
      </c>
      <c r="F20" s="36">
        <f t="shared" si="4"/>
        <v>700452.5200000001</v>
      </c>
      <c r="G20" s="36">
        <f t="shared" si="4"/>
        <v>828466.4800000002</v>
      </c>
      <c r="H20" s="36">
        <f t="shared" si="4"/>
        <v>735695.63</v>
      </c>
      <c r="I20" s="36">
        <f t="shared" si="4"/>
        <v>912510.09</v>
      </c>
      <c r="J20" s="36">
        <f t="shared" si="4"/>
        <v>226465.12999999998</v>
      </c>
      <c r="K20" s="36">
        <f aca="true" t="shared" si="5" ref="K20:K28">SUM(B20:J20)</f>
        <v>6825835.72</v>
      </c>
      <c r="L20"/>
      <c r="M20"/>
      <c r="N20"/>
    </row>
    <row r="21" spans="1:14" ht="16.5" customHeight="1">
      <c r="A21" s="35" t="s">
        <v>28</v>
      </c>
      <c r="B21" s="58">
        <f>ROUND((B15+B16)*B7,2)</f>
        <v>711331.86</v>
      </c>
      <c r="C21" s="58">
        <f>ROUND((C15+C16)*C7,2)</f>
        <v>632797.34</v>
      </c>
      <c r="D21" s="58">
        <f aca="true" t="shared" si="6" ref="D21:J21">ROUND((D15+D16)*D7,2)</f>
        <v>979166.3</v>
      </c>
      <c r="E21" s="58">
        <f t="shared" si="6"/>
        <v>416886.9</v>
      </c>
      <c r="F21" s="58">
        <f t="shared" si="6"/>
        <v>629628.73</v>
      </c>
      <c r="G21" s="58">
        <f t="shared" si="6"/>
        <v>674862.02</v>
      </c>
      <c r="H21" s="58">
        <f t="shared" si="6"/>
        <v>593383.74</v>
      </c>
      <c r="I21" s="58">
        <f t="shared" si="6"/>
        <v>772211.35</v>
      </c>
      <c r="J21" s="58">
        <f t="shared" si="6"/>
        <v>212490.62</v>
      </c>
      <c r="K21" s="30">
        <f t="shared" si="5"/>
        <v>5622758.859999999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112603.85</v>
      </c>
      <c r="C22" s="30">
        <f t="shared" si="7"/>
        <v>174070.16</v>
      </c>
      <c r="D22" s="30">
        <f t="shared" si="7"/>
        <v>94081.89</v>
      </c>
      <c r="E22" s="30">
        <f t="shared" si="7"/>
        <v>157691.79</v>
      </c>
      <c r="F22" s="30">
        <f t="shared" si="7"/>
        <v>41938.42</v>
      </c>
      <c r="G22" s="30">
        <f t="shared" si="7"/>
        <v>121088.07</v>
      </c>
      <c r="H22" s="30">
        <f t="shared" si="7"/>
        <v>107278.49</v>
      </c>
      <c r="I22" s="30">
        <f t="shared" si="7"/>
        <v>90944.63</v>
      </c>
      <c r="J22" s="30">
        <f t="shared" si="7"/>
        <v>7476.8</v>
      </c>
      <c r="K22" s="30">
        <f t="shared" si="5"/>
        <v>907174.1000000002</v>
      </c>
      <c r="L22"/>
      <c r="M22"/>
      <c r="N22"/>
    </row>
    <row r="23" spans="1:14" ht="16.5" customHeight="1">
      <c r="A23" s="18" t="s">
        <v>26</v>
      </c>
      <c r="B23" s="30">
        <v>25483.18</v>
      </c>
      <c r="C23" s="30">
        <v>33210.72</v>
      </c>
      <c r="D23" s="30">
        <v>41516.29</v>
      </c>
      <c r="E23" s="30">
        <v>20421.2</v>
      </c>
      <c r="F23" s="30">
        <v>25368.67</v>
      </c>
      <c r="G23" s="30">
        <v>28736.42</v>
      </c>
      <c r="H23" s="30">
        <v>29647.86</v>
      </c>
      <c r="I23" s="30">
        <v>43365.3</v>
      </c>
      <c r="J23" s="30">
        <v>10654.56</v>
      </c>
      <c r="K23" s="30">
        <f t="shared" si="5"/>
        <v>258404.19999999995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1201</v>
      </c>
      <c r="C26" s="30">
        <v>1187.98</v>
      </c>
      <c r="D26" s="30">
        <v>1578.76</v>
      </c>
      <c r="E26" s="30">
        <v>844.09</v>
      </c>
      <c r="F26" s="30">
        <v>984.77</v>
      </c>
      <c r="G26" s="30">
        <v>1164.53</v>
      </c>
      <c r="H26" s="30">
        <v>1034.27</v>
      </c>
      <c r="I26" s="30">
        <v>1281.76</v>
      </c>
      <c r="J26" s="30">
        <v>317.84</v>
      </c>
      <c r="K26" s="30">
        <f t="shared" si="5"/>
        <v>9595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-56961.53</v>
      </c>
      <c r="C31" s="30">
        <f t="shared" si="8"/>
        <v>-58134.29</v>
      </c>
      <c r="D31" s="30">
        <f t="shared" si="8"/>
        <v>-87520.94</v>
      </c>
      <c r="E31" s="30">
        <f t="shared" si="8"/>
        <v>-38287.66</v>
      </c>
      <c r="F31" s="30">
        <f t="shared" si="8"/>
        <v>-42893.54</v>
      </c>
      <c r="G31" s="30">
        <f t="shared" si="8"/>
        <v>-30371.920000000002</v>
      </c>
      <c r="H31" s="30">
        <f t="shared" si="8"/>
        <v>-26145.18</v>
      </c>
      <c r="I31" s="30">
        <f t="shared" si="8"/>
        <v>-58607.41</v>
      </c>
      <c r="J31" s="30">
        <f t="shared" si="8"/>
        <v>-14970.170000000002</v>
      </c>
      <c r="K31" s="30">
        <f aca="true" t="shared" si="9" ref="K31:K39">SUM(B31:J31)</f>
        <v>-413892.63999999996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-50283.2</v>
      </c>
      <c r="C32" s="30">
        <f t="shared" si="10"/>
        <v>-51528.4</v>
      </c>
      <c r="D32" s="30">
        <f t="shared" si="10"/>
        <v>-56359.6</v>
      </c>
      <c r="E32" s="30">
        <f t="shared" si="10"/>
        <v>-33594</v>
      </c>
      <c r="F32" s="30">
        <f t="shared" si="10"/>
        <v>-37417.6</v>
      </c>
      <c r="G32" s="30">
        <f t="shared" si="10"/>
        <v>-23896.4</v>
      </c>
      <c r="H32" s="30">
        <f t="shared" si="10"/>
        <v>-20394</v>
      </c>
      <c r="I32" s="30">
        <f t="shared" si="10"/>
        <v>-51480</v>
      </c>
      <c r="J32" s="30">
        <f t="shared" si="10"/>
        <v>-6723.2</v>
      </c>
      <c r="K32" s="30">
        <f t="shared" si="9"/>
        <v>-331676.4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-50283.2</v>
      </c>
      <c r="C33" s="30">
        <f t="shared" si="11"/>
        <v>-51528.4</v>
      </c>
      <c r="D33" s="30">
        <f t="shared" si="11"/>
        <v>-56359.6</v>
      </c>
      <c r="E33" s="30">
        <f t="shared" si="11"/>
        <v>-33594</v>
      </c>
      <c r="F33" s="30">
        <f t="shared" si="11"/>
        <v>-37417.6</v>
      </c>
      <c r="G33" s="30">
        <f t="shared" si="11"/>
        <v>-23896.4</v>
      </c>
      <c r="H33" s="30">
        <f t="shared" si="11"/>
        <v>-20394</v>
      </c>
      <c r="I33" s="30">
        <f t="shared" si="11"/>
        <v>-51480</v>
      </c>
      <c r="J33" s="30">
        <f t="shared" si="11"/>
        <v>-6723.2</v>
      </c>
      <c r="K33" s="30">
        <f t="shared" si="9"/>
        <v>-331676.4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-6678.33</v>
      </c>
      <c r="C37" s="27">
        <f t="shared" si="12"/>
        <v>-6605.89</v>
      </c>
      <c r="D37" s="27">
        <f t="shared" si="12"/>
        <v>-31161.34</v>
      </c>
      <c r="E37" s="27">
        <f t="shared" si="12"/>
        <v>-4693.66</v>
      </c>
      <c r="F37" s="27">
        <f t="shared" si="12"/>
        <v>-5475.94</v>
      </c>
      <c r="G37" s="27">
        <f t="shared" si="12"/>
        <v>-6475.52</v>
      </c>
      <c r="H37" s="27">
        <f t="shared" si="12"/>
        <v>-5751.18</v>
      </c>
      <c r="I37" s="27">
        <f t="shared" si="12"/>
        <v>-7127.41</v>
      </c>
      <c r="J37" s="27">
        <f t="shared" si="12"/>
        <v>-8246.970000000001</v>
      </c>
      <c r="K37" s="30">
        <f t="shared" si="9"/>
        <v>-82216.24000000002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-6678.33</v>
      </c>
      <c r="C47" s="17">
        <v>-6605.89</v>
      </c>
      <c r="D47" s="17">
        <v>-8778.89</v>
      </c>
      <c r="E47" s="17">
        <v>-4693.66</v>
      </c>
      <c r="F47" s="17">
        <v>-5475.94</v>
      </c>
      <c r="G47" s="17">
        <v>-6475.52</v>
      </c>
      <c r="H47" s="17">
        <v>-5751.18</v>
      </c>
      <c r="I47" s="17">
        <v>-7127.41</v>
      </c>
      <c r="J47" s="17">
        <v>-1767.37</v>
      </c>
      <c r="K47" s="30">
        <f t="shared" si="13"/>
        <v>-53354.189999999995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-62932.74</v>
      </c>
      <c r="C51" s="30">
        <v>-64858.87</v>
      </c>
      <c r="D51" s="30">
        <v>-88071.42</v>
      </c>
      <c r="E51" s="30">
        <v>-57660.6</v>
      </c>
      <c r="F51" s="30">
        <v>-43282</v>
      </c>
      <c r="G51" s="30">
        <v>-46216.4</v>
      </c>
      <c r="H51" s="30">
        <v>-34409.8</v>
      </c>
      <c r="I51" s="30">
        <v>-44423.8</v>
      </c>
      <c r="J51" s="30">
        <v>-9131.1</v>
      </c>
      <c r="K51" s="30">
        <f t="shared" si="13"/>
        <v>-450986.73</v>
      </c>
      <c r="L51" s="59"/>
      <c r="M51" s="59"/>
      <c r="N51" s="59"/>
    </row>
    <row r="52" spans="1:14" ht="16.5" customHeight="1">
      <c r="A52" s="25" t="s">
        <v>75</v>
      </c>
      <c r="B52" s="30">
        <v>62932.74</v>
      </c>
      <c r="C52" s="30">
        <v>64858.87</v>
      </c>
      <c r="D52" s="30">
        <v>88071.42</v>
      </c>
      <c r="E52" s="30">
        <v>57660.6</v>
      </c>
      <c r="F52" s="30">
        <v>43282</v>
      </c>
      <c r="G52" s="30">
        <v>46216.4</v>
      </c>
      <c r="H52" s="30">
        <v>34409.8</v>
      </c>
      <c r="I52" s="30">
        <v>44423.8</v>
      </c>
      <c r="J52" s="30">
        <v>9131.1</v>
      </c>
      <c r="K52" s="30">
        <f t="shared" si="13"/>
        <v>450986.73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796587.77</v>
      </c>
      <c r="C54" s="27">
        <f t="shared" si="15"/>
        <v>787671.6499999999</v>
      </c>
      <c r="D54" s="27">
        <f t="shared" si="15"/>
        <v>1035315.3200000001</v>
      </c>
      <c r="E54" s="27">
        <f t="shared" si="15"/>
        <v>561766.71</v>
      </c>
      <c r="F54" s="27">
        <f t="shared" si="15"/>
        <v>657558.9800000001</v>
      </c>
      <c r="G54" s="27">
        <f t="shared" si="15"/>
        <v>798094.5600000002</v>
      </c>
      <c r="H54" s="27">
        <f t="shared" si="15"/>
        <v>709550.45</v>
      </c>
      <c r="I54" s="27">
        <f t="shared" si="15"/>
        <v>853902.6799999999</v>
      </c>
      <c r="J54" s="27">
        <f t="shared" si="15"/>
        <v>211494.95999999996</v>
      </c>
      <c r="K54" s="20">
        <f>SUM(B54:J54)</f>
        <v>6411943.08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796587.77</v>
      </c>
      <c r="C60" s="10">
        <f t="shared" si="17"/>
        <v>787671.6504034329</v>
      </c>
      <c r="D60" s="10">
        <f t="shared" si="17"/>
        <v>1035315.3241901534</v>
      </c>
      <c r="E60" s="10">
        <f t="shared" si="17"/>
        <v>561766.714959833</v>
      </c>
      <c r="F60" s="10">
        <f t="shared" si="17"/>
        <v>657558.976099541</v>
      </c>
      <c r="G60" s="10">
        <f t="shared" si="17"/>
        <v>798094.5611811031</v>
      </c>
      <c r="H60" s="10">
        <f t="shared" si="17"/>
        <v>709550.445132196</v>
      </c>
      <c r="I60" s="10">
        <f>SUM(I61:I73)</f>
        <v>853902.6699999999</v>
      </c>
      <c r="J60" s="10">
        <f t="shared" si="17"/>
        <v>211494.96086064496</v>
      </c>
      <c r="K60" s="5">
        <f>SUM(K61:K73)</f>
        <v>6411943.072826904</v>
      </c>
      <c r="L60" s="9"/>
    </row>
    <row r="61" spans="1:12" ht="16.5" customHeight="1">
      <c r="A61" s="7" t="s">
        <v>56</v>
      </c>
      <c r="B61" s="8">
        <v>696377.03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696377.03</v>
      </c>
      <c r="L61"/>
    </row>
    <row r="62" spans="1:12" ht="16.5" customHeight="1">
      <c r="A62" s="7" t="s">
        <v>57</v>
      </c>
      <c r="B62" s="8">
        <v>100210.74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100210.74</v>
      </c>
      <c r="L62"/>
    </row>
    <row r="63" spans="1:12" ht="16.5" customHeight="1">
      <c r="A63" s="7" t="s">
        <v>4</v>
      </c>
      <c r="B63" s="6">
        <v>0</v>
      </c>
      <c r="C63" s="8">
        <v>787671.6504034329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787671.6504034329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1035315.3241901534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1035315.3241901534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561766.714959833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561766.714959833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657558.976099541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657558.976099541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798094.5611811031</v>
      </c>
      <c r="H67" s="6">
        <v>0</v>
      </c>
      <c r="I67" s="6">
        <v>0</v>
      </c>
      <c r="J67" s="6">
        <v>0</v>
      </c>
      <c r="K67" s="5">
        <f t="shared" si="18"/>
        <v>798094.5611811031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709550.445132196</v>
      </c>
      <c r="I68" s="6">
        <v>0</v>
      </c>
      <c r="J68" s="6">
        <v>0</v>
      </c>
      <c r="K68" s="5">
        <f t="shared" si="18"/>
        <v>709550.445132196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324483.00999999995</v>
      </c>
      <c r="J70" s="6">
        <v>0</v>
      </c>
      <c r="K70" s="5">
        <f t="shared" si="18"/>
        <v>324483.00999999995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529419.66</v>
      </c>
      <c r="J71" s="6">
        <v>0</v>
      </c>
      <c r="K71" s="5">
        <f t="shared" si="18"/>
        <v>529419.66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211494.96086064496</v>
      </c>
      <c r="K72" s="5">
        <f t="shared" si="18"/>
        <v>211494.96086064496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2023-01-19T17:13:09Z</dcterms:modified>
  <cp:category/>
  <cp:version/>
  <cp:contentType/>
  <cp:contentStatus/>
</cp:coreProperties>
</file>