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<sst xmlns="http://schemas.openxmlformats.org/spreadsheetml/2006/main" count="82" uniqueCount="81">
  <si>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</si>
  <si>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</si>
  <si>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</si>
  <si>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</si>
  <si>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</si>
  <si>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</si>
  <si>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</si>
  <si>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</si>
  <si>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</si>
  <si>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</si>
  <si>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</si>
  <si>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</si>
  <si>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</si>
  <si>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</si>
  <si>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</si>
  <si>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</si>
  <si>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</si>
  <si>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</si>
  <si>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</si>
  <si>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</si>
  <si>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</si>
  <si>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</si>
  <si>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</si>
  <si>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</si>
  <si>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</si>
  <si>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</si>
  <si>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</si>
  <si>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</si>
  <si>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</si>
  <si>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</si>
  <si>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</si>
  <si>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</si>
  <si>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</si>
  <si>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</si>
  <si>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</si>
  <si>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</si>
  <si>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</si>
  <si>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</si>
  <si>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</si>
  <si>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</si>
  <si>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</si>
  <si>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</si>
  <si>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</si>
  <si>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</si>
  <si>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</si>
  <si>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</si>
  <si>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</si>
  <si>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</si>
  <si>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</si>
  <si>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</si>
  <si>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</si>
  <si>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</si>
  <si>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</si>
  <si>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</si>
  <si>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</si>
  <si>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</si>
  <si>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</si>
  <si>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</si>
  <si>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</si>
  <si>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</si>
  <si>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</si>
  <si>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</si>
  <si>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</si>
  <si>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</si>
  <si>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</si>
  <si>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</si>
  <si>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</si>
  <si>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</si>
  <si>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</si>
  <si>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</si>
  <si>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</si>
  <si>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</si>
  <si>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</si>
  <si>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</si>
  <si>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</si>
  <si>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</si>
  <si>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</si>
  <si>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</si>
  <si>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12/01/23 - VENCIMENTO 19/01/23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</si>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</sst>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286448</v>
      </c>
      <c r="C7" s="46">
        <f aca="true" t="shared" si="0" ref="C7:J7">+C8+C11</f>
        <v>232296</v>
      </c>
      <c r="D7" s="46">
        <f t="shared" si="0"/>
        <v>291595</v>
      </c>
      <c r="E7" s="46">
        <f t="shared" si="0"/>
        <v>159387</v>
      </c>
      <c r="F7" s="46">
        <f t="shared" si="0"/>
        <v>201883</v>
      </c>
      <c r="G7" s="46">
        <f t="shared" si="0"/>
        <v>193649</v>
      </c>
      <c r="H7" s="46">
        <f t="shared" si="0"/>
        <v>217378</v>
      </c>
      <c r="I7" s="46">
        <f t="shared" si="0"/>
        <v>328778</v>
      </c>
      <c r="J7" s="46">
        <f t="shared" si="0"/>
        <v>109093</v>
      </c>
      <c r="K7" s="38">
        <f aca="true" t="shared" si="1" ref="K7:K13">SUM(B7:J7)</f>
        <v>2020507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15817</v>
      </c>
      <c r="C8" s="44">
        <f t="shared" si="2"/>
        <v>15495</v>
      </c>
      <c r="D8" s="44">
        <f t="shared" si="2"/>
        <v>15660</v>
      </c>
      <c r="E8" s="44">
        <f t="shared" si="2"/>
        <v>10963</v>
      </c>
      <c r="F8" s="44">
        <f t="shared" si="2"/>
        <v>11426</v>
      </c>
      <c r="G8" s="44">
        <f t="shared" si="2"/>
        <v>5854</v>
      </c>
      <c r="H8" s="44">
        <f t="shared" si="2"/>
        <v>5452</v>
      </c>
      <c r="I8" s="44">
        <f t="shared" si="2"/>
        <v>16706</v>
      </c>
      <c r="J8" s="44">
        <f t="shared" si="2"/>
        <v>3453</v>
      </c>
      <c r="K8" s="38">
        <f t="shared" si="1"/>
        <v>100826</v>
      </c>
      <c r="L8"/>
      <c r="M8"/>
      <c r="N8"/>
    </row>
    <row r="9" spans="1:14" ht="16.5" customHeight="1">
      <c r="A9" s="22" t="s">
        <v>32</v>
      </c>
      <c r="B9" s="44">
        <v>15753</v>
      </c>
      <c r="C9" s="44">
        <v>15493</v>
      </c>
      <c r="D9" s="44">
        <v>15655</v>
      </c>
      <c r="E9" s="44">
        <v>10815</v>
      </c>
      <c r="F9" s="44">
        <v>11409</v>
      </c>
      <c r="G9" s="44">
        <v>5853</v>
      </c>
      <c r="H9" s="44">
        <v>5452</v>
      </c>
      <c r="I9" s="44">
        <v>16648</v>
      </c>
      <c r="J9" s="44">
        <v>3453</v>
      </c>
      <c r="K9" s="38">
        <f t="shared" si="1"/>
        <v>100531</v>
      </c>
      <c r="L9"/>
      <c r="M9"/>
      <c r="N9"/>
    </row>
    <row r="10" spans="1:14" ht="16.5" customHeight="1">
      <c r="A10" s="22" t="s">
        <v>31</v>
      </c>
      <c r="B10" s="44">
        <v>64</v>
      </c>
      <c r="C10" s="44">
        <v>2</v>
      </c>
      <c r="D10" s="44">
        <v>5</v>
      </c>
      <c r="E10" s="44">
        <v>148</v>
      </c>
      <c r="F10" s="44">
        <v>17</v>
      </c>
      <c r="G10" s="44">
        <v>1</v>
      </c>
      <c r="H10" s="44">
        <v>0</v>
      </c>
      <c r="I10" s="44">
        <v>58</v>
      </c>
      <c r="J10" s="44">
        <v>0</v>
      </c>
      <c r="K10" s="38">
        <f t="shared" si="1"/>
        <v>295</v>
      </c>
      <c r="L10"/>
      <c r="M10"/>
      <c r="N10"/>
    </row>
    <row r="11" spans="1:14" ht="16.5" customHeight="1">
      <c r="A11" s="43" t="s">
        <v>67</v>
      </c>
      <c r="B11" s="42">
        <v>270631</v>
      </c>
      <c r="C11" s="42">
        <v>216801</v>
      </c>
      <c r="D11" s="42">
        <v>275935</v>
      </c>
      <c r="E11" s="42">
        <v>148424</v>
      </c>
      <c r="F11" s="42">
        <v>190457</v>
      </c>
      <c r="G11" s="42">
        <v>187795</v>
      </c>
      <c r="H11" s="42">
        <v>211926</v>
      </c>
      <c r="I11" s="42">
        <v>312072</v>
      </c>
      <c r="J11" s="42">
        <v>105640</v>
      </c>
      <c r="K11" s="38">
        <f t="shared" si="1"/>
        <v>1919681</v>
      </c>
      <c r="L11" s="59"/>
      <c r="M11" s="59"/>
      <c r="N11" s="59"/>
    </row>
    <row r="12" spans="1:14" ht="16.5" customHeight="1">
      <c r="A12" s="22" t="s">
        <v>68</v>
      </c>
      <c r="B12" s="42">
        <v>19476</v>
      </c>
      <c r="C12" s="42">
        <v>17181</v>
      </c>
      <c r="D12" s="42">
        <v>21604</v>
      </c>
      <c r="E12" s="42">
        <v>14214</v>
      </c>
      <c r="F12" s="42">
        <v>11624</v>
      </c>
      <c r="G12" s="42">
        <v>10487</v>
      </c>
      <c r="H12" s="42">
        <v>10782</v>
      </c>
      <c r="I12" s="42">
        <v>16440</v>
      </c>
      <c r="J12" s="42">
        <v>4554</v>
      </c>
      <c r="K12" s="38">
        <f t="shared" si="1"/>
        <v>126362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251155</v>
      </c>
      <c r="C13" s="42">
        <f>+C11-C12</f>
        <v>199620</v>
      </c>
      <c r="D13" s="42">
        <f>+D11-D12</f>
        <v>254331</v>
      </c>
      <c r="E13" s="42">
        <f aca="true" t="shared" si="3" ref="E13:J13">+E11-E12</f>
        <v>134210</v>
      </c>
      <c r="F13" s="42">
        <f t="shared" si="3"/>
        <v>178833</v>
      </c>
      <c r="G13" s="42">
        <f t="shared" si="3"/>
        <v>177308</v>
      </c>
      <c r="H13" s="42">
        <f t="shared" si="3"/>
        <v>201144</v>
      </c>
      <c r="I13" s="42">
        <f t="shared" si="3"/>
        <v>295632</v>
      </c>
      <c r="J13" s="42">
        <f t="shared" si="3"/>
        <v>101086</v>
      </c>
      <c r="K13" s="38">
        <f t="shared" si="1"/>
        <v>1793319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1.152583601147109</v>
      </c>
      <c r="C18" s="39">
        <v>1.24368735911587</v>
      </c>
      <c r="D18" s="39">
        <v>1.104103162401715</v>
      </c>
      <c r="E18" s="39">
        <v>1.426516848147154</v>
      </c>
      <c r="F18" s="39">
        <v>1.053188337934385</v>
      </c>
      <c r="G18" s="39">
        <v>1.180400196110806</v>
      </c>
      <c r="H18" s="39">
        <v>1.190755859382008</v>
      </c>
      <c r="I18" s="39">
        <v>1.101458449044102</v>
      </c>
      <c r="J18" s="39">
        <v>1.037858056444051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1534758.96</v>
      </c>
      <c r="C20" s="36">
        <f aca="true" t="shared" si="4" ref="C20:J20">SUM(C21:C28)</f>
        <v>1479796.97</v>
      </c>
      <c r="D20" s="36">
        <f t="shared" si="4"/>
        <v>1825982.12</v>
      </c>
      <c r="E20" s="36">
        <f t="shared" si="4"/>
        <v>1119641.4100000001</v>
      </c>
      <c r="F20" s="36">
        <f t="shared" si="4"/>
        <v>1108414.8499999999</v>
      </c>
      <c r="G20" s="36">
        <f t="shared" si="4"/>
        <v>1203579.4399999997</v>
      </c>
      <c r="H20" s="36">
        <f t="shared" si="4"/>
        <v>1091258.59</v>
      </c>
      <c r="I20" s="36">
        <f t="shared" si="4"/>
        <v>1555631.4300000004</v>
      </c>
      <c r="J20" s="36">
        <f t="shared" si="4"/>
        <v>538792.31</v>
      </c>
      <c r="K20" s="36">
        <f aca="true" t="shared" si="5" ref="K20:K28">SUM(B20:J20)</f>
        <v>11457856.08</v>
      </c>
      <c r="L20"/>
      <c r="M20"/>
      <c r="N20"/>
    </row>
    <row r="21" spans="1:14" ht="16.5" customHeight="1">
      <c r="A21" s="35" t="s">
        <v>28</v>
      </c>
      <c r="B21" s="58">
        <f>ROUND((B15+B16)*B7,2)</f>
        <v>1286466.61</v>
      </c>
      <c r="C21" s="58">
        <f>ROUND((C15+C16)*C7,2)</f>
        <v>1146125.23</v>
      </c>
      <c r="D21" s="58">
        <f aca="true" t="shared" si="6" ref="D21:J21">ROUND((D15+D16)*D7,2)</f>
        <v>1594878.85</v>
      </c>
      <c r="E21" s="58">
        <f t="shared" si="6"/>
        <v>757948.94</v>
      </c>
      <c r="F21" s="58">
        <f t="shared" si="6"/>
        <v>1015956.01</v>
      </c>
      <c r="G21" s="58">
        <f t="shared" si="6"/>
        <v>984395.33</v>
      </c>
      <c r="H21" s="58">
        <f t="shared" si="6"/>
        <v>879837.46</v>
      </c>
      <c r="I21" s="58">
        <f t="shared" si="6"/>
        <v>1344208.85</v>
      </c>
      <c r="J21" s="58">
        <f t="shared" si="6"/>
        <v>504686.04</v>
      </c>
      <c r="K21" s="30">
        <f t="shared" si="5"/>
        <v>9514503.319999998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196293.71</v>
      </c>
      <c r="C22" s="30">
        <f t="shared" si="7"/>
        <v>279296.23</v>
      </c>
      <c r="D22" s="30">
        <f t="shared" si="7"/>
        <v>166031.93</v>
      </c>
      <c r="E22" s="30">
        <f t="shared" si="7"/>
        <v>323277.99</v>
      </c>
      <c r="F22" s="30">
        <f t="shared" si="7"/>
        <v>54037.01</v>
      </c>
      <c r="G22" s="30">
        <f t="shared" si="7"/>
        <v>177585.11</v>
      </c>
      <c r="H22" s="30">
        <f t="shared" si="7"/>
        <v>167834.15</v>
      </c>
      <c r="I22" s="30">
        <f t="shared" si="7"/>
        <v>136381.35</v>
      </c>
      <c r="J22" s="30">
        <f t="shared" si="7"/>
        <v>19106.43</v>
      </c>
      <c r="K22" s="30">
        <f t="shared" si="5"/>
        <v>1519843.91</v>
      </c>
      <c r="L22"/>
      <c r="M22"/>
      <c r="N22"/>
    </row>
    <row r="23" spans="1:14" ht="16.5" customHeight="1">
      <c r="A23" s="18" t="s">
        <v>26</v>
      </c>
      <c r="B23" s="30">
        <v>47750.99</v>
      </c>
      <c r="C23" s="30">
        <v>48567.03</v>
      </c>
      <c r="D23" s="30">
        <v>57012.59</v>
      </c>
      <c r="E23" s="30">
        <v>33242.77</v>
      </c>
      <c r="F23" s="30">
        <v>34939</v>
      </c>
      <c r="G23" s="30">
        <v>37951.9</v>
      </c>
      <c r="H23" s="30">
        <v>38300.44</v>
      </c>
      <c r="I23" s="30">
        <v>69000.31</v>
      </c>
      <c r="J23" s="30">
        <v>19013.41</v>
      </c>
      <c r="K23" s="30">
        <f t="shared" si="5"/>
        <v>385778.43999999994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1318.24</v>
      </c>
      <c r="C26" s="30">
        <v>1268.74</v>
      </c>
      <c r="D26" s="30">
        <v>1565.73</v>
      </c>
      <c r="E26" s="30">
        <v>961.32</v>
      </c>
      <c r="F26" s="30">
        <v>950.9</v>
      </c>
      <c r="G26" s="30">
        <v>1031.66</v>
      </c>
      <c r="H26" s="30">
        <v>935.27</v>
      </c>
      <c r="I26" s="30">
        <v>1333.87</v>
      </c>
      <c r="J26" s="30">
        <v>461.12</v>
      </c>
      <c r="K26" s="30">
        <f t="shared" si="5"/>
        <v>9826.85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-130371.55</v>
      </c>
      <c r="C31" s="30">
        <f t="shared" si="8"/>
        <v>-81840.87999999999</v>
      </c>
      <c r="D31" s="30">
        <f t="shared" si="8"/>
        <v>-116361.1</v>
      </c>
      <c r="E31" s="30">
        <f t="shared" si="8"/>
        <v>-105814.41</v>
      </c>
      <c r="F31" s="30">
        <f t="shared" si="8"/>
        <v>-55487.21</v>
      </c>
      <c r="G31" s="30">
        <f t="shared" si="8"/>
        <v>-112093</v>
      </c>
      <c r="H31" s="30">
        <f t="shared" si="8"/>
        <v>-41388.880000000005</v>
      </c>
      <c r="I31" s="30">
        <f t="shared" si="8"/>
        <v>-99706.22</v>
      </c>
      <c r="J31" s="30">
        <f t="shared" si="8"/>
        <v>-30110.19</v>
      </c>
      <c r="K31" s="30">
        <f aca="true" t="shared" si="9" ref="K31:K39">SUM(B31:J31)</f>
        <v>-773173.4400000001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-123041.32</v>
      </c>
      <c r="C32" s="30">
        <f t="shared" si="10"/>
        <v>-74785.9</v>
      </c>
      <c r="D32" s="30">
        <f t="shared" si="10"/>
        <v>-85272.2</v>
      </c>
      <c r="E32" s="30">
        <f t="shared" si="10"/>
        <v>-100468.85</v>
      </c>
      <c r="F32" s="30">
        <f t="shared" si="10"/>
        <v>-50199.6</v>
      </c>
      <c r="G32" s="30">
        <f t="shared" si="10"/>
        <v>-106356.3</v>
      </c>
      <c r="H32" s="30">
        <f t="shared" si="10"/>
        <v>-36188.19</v>
      </c>
      <c r="I32" s="30">
        <f t="shared" si="10"/>
        <v>-92289.08</v>
      </c>
      <c r="J32" s="30">
        <f t="shared" si="10"/>
        <v>-21066.46</v>
      </c>
      <c r="K32" s="30">
        <f t="shared" si="9"/>
        <v>-689667.9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-69313.2</v>
      </c>
      <c r="C33" s="30">
        <f t="shared" si="11"/>
        <v>-68169.2</v>
      </c>
      <c r="D33" s="30">
        <f t="shared" si="11"/>
        <v>-68882</v>
      </c>
      <c r="E33" s="30">
        <f t="shared" si="11"/>
        <v>-47586</v>
      </c>
      <c r="F33" s="30">
        <f t="shared" si="11"/>
        <v>-50199.6</v>
      </c>
      <c r="G33" s="30">
        <f t="shared" si="11"/>
        <v>-25753.2</v>
      </c>
      <c r="H33" s="30">
        <f t="shared" si="11"/>
        <v>-23988.8</v>
      </c>
      <c r="I33" s="30">
        <f t="shared" si="11"/>
        <v>-73251.2</v>
      </c>
      <c r="J33" s="30">
        <f t="shared" si="11"/>
        <v>-15193.2</v>
      </c>
      <c r="K33" s="30">
        <f t="shared" si="9"/>
        <v>-442336.4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-53728.12</v>
      </c>
      <c r="C36" s="30">
        <v>-6616.7</v>
      </c>
      <c r="D36" s="30">
        <v>-16390.2</v>
      </c>
      <c r="E36" s="30">
        <v>-52882.85</v>
      </c>
      <c r="F36" s="26">
        <v>0</v>
      </c>
      <c r="G36" s="30">
        <v>-80603.1</v>
      </c>
      <c r="H36" s="30">
        <v>-12199.39</v>
      </c>
      <c r="I36" s="30">
        <v>-19037.88</v>
      </c>
      <c r="J36" s="30">
        <v>-5873.26</v>
      </c>
      <c r="K36" s="30">
        <f t="shared" si="9"/>
        <v>-247331.5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-7330.23</v>
      </c>
      <c r="C37" s="27">
        <f t="shared" si="12"/>
        <v>-7054.98</v>
      </c>
      <c r="D37" s="27">
        <f t="shared" si="12"/>
        <v>-31088.9</v>
      </c>
      <c r="E37" s="27">
        <f t="shared" si="12"/>
        <v>-5345.56</v>
      </c>
      <c r="F37" s="27">
        <f t="shared" si="12"/>
        <v>-5287.61</v>
      </c>
      <c r="G37" s="27">
        <f t="shared" si="12"/>
        <v>-5736.7</v>
      </c>
      <c r="H37" s="27">
        <f t="shared" si="12"/>
        <v>-5200.69</v>
      </c>
      <c r="I37" s="27">
        <f t="shared" si="12"/>
        <v>-7417.14</v>
      </c>
      <c r="J37" s="27">
        <f t="shared" si="12"/>
        <v>-9043.73</v>
      </c>
      <c r="K37" s="30">
        <f t="shared" si="9"/>
        <v>-83505.54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-7330.23</v>
      </c>
      <c r="C47" s="17">
        <v>-7054.98</v>
      </c>
      <c r="D47" s="17">
        <v>-8706.45</v>
      </c>
      <c r="E47" s="17">
        <v>-5345.56</v>
      </c>
      <c r="F47" s="17">
        <v>-5287.61</v>
      </c>
      <c r="G47" s="17">
        <v>-5736.7</v>
      </c>
      <c r="H47" s="17">
        <v>-5200.69</v>
      </c>
      <c r="I47" s="17">
        <v>-7417.14</v>
      </c>
      <c r="J47" s="17">
        <v>-2564.13</v>
      </c>
      <c r="K47" s="30">
        <f t="shared" si="13"/>
        <v>-54643.49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-104350.46</v>
      </c>
      <c r="C51" s="30">
        <v>-109448.12</v>
      </c>
      <c r="D51" s="30">
        <v>-135284.25</v>
      </c>
      <c r="E51" s="30">
        <v>-99849.09</v>
      </c>
      <c r="F51" s="30">
        <v>-63820.41</v>
      </c>
      <c r="G51" s="30">
        <v>-65179.85</v>
      </c>
      <c r="H51" s="30">
        <v>-54126.72</v>
      </c>
      <c r="I51" s="30">
        <v>-77787.5</v>
      </c>
      <c r="J51" s="30">
        <v>-22491.3</v>
      </c>
      <c r="K51" s="30">
        <f t="shared" si="13"/>
        <v>-732337.7000000001</v>
      </c>
      <c r="L51" s="59"/>
      <c r="M51" s="59"/>
      <c r="N51" s="59"/>
    </row>
    <row r="52" spans="1:14" ht="16.5" customHeight="1">
      <c r="A52" s="25" t="s">
        <v>75</v>
      </c>
      <c r="B52" s="30">
        <v>104350.46</v>
      </c>
      <c r="C52" s="30">
        <v>109448.12</v>
      </c>
      <c r="D52" s="30">
        <v>135284.25</v>
      </c>
      <c r="E52" s="30">
        <v>99849.09</v>
      </c>
      <c r="F52" s="30">
        <v>63820.41</v>
      </c>
      <c r="G52" s="30">
        <v>65179.85</v>
      </c>
      <c r="H52" s="30">
        <v>54126.72</v>
      </c>
      <c r="I52" s="30">
        <v>77787.5</v>
      </c>
      <c r="J52" s="30">
        <v>22491.3</v>
      </c>
      <c r="K52" s="30">
        <f t="shared" si="13"/>
        <v>732337.7000000001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1404387.41</v>
      </c>
      <c r="C54" s="27">
        <f t="shared" si="15"/>
        <v>1397956.09</v>
      </c>
      <c r="D54" s="27">
        <f t="shared" si="15"/>
        <v>1709621.02</v>
      </c>
      <c r="E54" s="27">
        <f t="shared" si="15"/>
        <v>1013827.0000000001</v>
      </c>
      <c r="F54" s="27">
        <f t="shared" si="15"/>
        <v>1052927.64</v>
      </c>
      <c r="G54" s="27">
        <f t="shared" si="15"/>
        <v>1091486.4399999997</v>
      </c>
      <c r="H54" s="27">
        <f t="shared" si="15"/>
        <v>1049869.71</v>
      </c>
      <c r="I54" s="27">
        <f t="shared" si="15"/>
        <v>1455925.2100000004</v>
      </c>
      <c r="J54" s="27">
        <f t="shared" si="15"/>
        <v>508682.12000000005</v>
      </c>
      <c r="K54" s="20">
        <f>SUM(B54:J54)</f>
        <v>10684682.639999999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1404387.4100000001</v>
      </c>
      <c r="C60" s="10">
        <f t="shared" si="17"/>
        <v>1397956.0904965801</v>
      </c>
      <c r="D60" s="10">
        <f t="shared" si="17"/>
        <v>1709621.0219298752</v>
      </c>
      <c r="E60" s="10">
        <f t="shared" si="17"/>
        <v>1013827.0029095361</v>
      </c>
      <c r="F60" s="10">
        <f t="shared" si="17"/>
        <v>1052927.6415514154</v>
      </c>
      <c r="G60" s="10">
        <f t="shared" si="17"/>
        <v>1091486.4405719237</v>
      </c>
      <c r="H60" s="10">
        <f t="shared" si="17"/>
        <v>1049869.710726629</v>
      </c>
      <c r="I60" s="10">
        <f>SUM(I61:I73)</f>
        <v>1455925.2</v>
      </c>
      <c r="J60" s="10">
        <f t="shared" si="17"/>
        <v>508682.1225666126</v>
      </c>
      <c r="K60" s="5">
        <f>SUM(K61:K73)</f>
        <v>10684682.64075257</v>
      </c>
      <c r="L60" s="9"/>
    </row>
    <row r="61" spans="1:12" ht="16.5" customHeight="1">
      <c r="A61" s="7" t="s">
        <v>56</v>
      </c>
      <c r="B61" s="8">
        <v>1227996.35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1227996.35</v>
      </c>
      <c r="L61"/>
    </row>
    <row r="62" spans="1:12" ht="16.5" customHeight="1">
      <c r="A62" s="7" t="s">
        <v>57</v>
      </c>
      <c r="B62" s="8">
        <v>176391.06000000003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176391.06000000003</v>
      </c>
      <c r="L62"/>
    </row>
    <row r="63" spans="1:12" ht="16.5" customHeight="1">
      <c r="A63" s="7" t="s">
        <v>4</v>
      </c>
      <c r="B63" s="6">
        <v>0</v>
      </c>
      <c r="C63" s="8">
        <v>1397956.0904965801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1397956.0904965801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1709621.0219298752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1709621.0219298752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1013827.0029095361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1013827.0029095361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1052927.6415514154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1052927.6415514154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1091486.4405719237</v>
      </c>
      <c r="H67" s="6">
        <v>0</v>
      </c>
      <c r="I67" s="6">
        <v>0</v>
      </c>
      <c r="J67" s="6">
        <v>0</v>
      </c>
      <c r="K67" s="5">
        <f t="shared" si="18"/>
        <v>1091486.4405719237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1049869.710726629</v>
      </c>
      <c r="I68" s="6">
        <v>0</v>
      </c>
      <c r="J68" s="6">
        <v>0</v>
      </c>
      <c r="K68" s="5">
        <f t="shared" si="18"/>
        <v>1049869.710726629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536799.62</v>
      </c>
      <c r="J70" s="6">
        <v>0</v>
      </c>
      <c r="K70" s="5">
        <f t="shared" si="18"/>
        <v>536799.62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919125.58</v>
      </c>
      <c r="J71" s="6">
        <v>0</v>
      </c>
      <c r="K71" s="5">
        <f t="shared" si="18"/>
        <v>919125.58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508682.1225666126</v>
      </c>
      <c r="K72" s="5">
        <f t="shared" si="18"/>
        <v>508682.1225666126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2023-01-18T14:15:10Z</dcterms:modified>
  <cp:category/>
  <cp:version/>
  <cp:contentType/>
  <cp:contentStatus/>
</cp:coreProperties>
</file>