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<sst xmlns="http://schemas.openxmlformats.org/spreadsheetml/2006/main" count="82" uniqueCount="81">
  <si>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</si>
  <si>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</si>
  <si>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</si>
  <si>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</si>
  <si>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</si>
  <si>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</si>
  <si>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</si>
  <si>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</si>
  <si>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</si>
  <si>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</si>
  <si>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</si>
  <si>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</si>
  <si>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</si>
  <si>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</si>
  <si>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</si>
  <si>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</si>
  <si>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</si>
  <si>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</si>
  <si>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</si>
  <si>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</si>
  <si>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</si>
  <si>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</si>
  <si>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</si>
  <si>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</si>
  <si>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</si>
  <si>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</si>
  <si>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</si>
  <si>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</si>
  <si>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</si>
  <si>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</si>
  <si>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</si>
  <si>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</si>
  <si>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</si>
  <si>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</si>
  <si>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</si>
  <si>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</si>
  <si>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</si>
  <si>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</si>
  <si>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</si>
  <si>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</si>
  <si>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</si>
  <si>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</si>
  <si>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</si>
  <si>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</si>
  <si>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</si>
  <si>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</si>
  <si>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</si>
  <si>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</si>
  <si>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</si>
  <si>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</si>
  <si>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</si>
  <si>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</si>
  <si>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</si>
  <si>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</si>
  <si>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</si>
  <si>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</si>
  <si>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</si>
  <si>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</si>
  <si>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</si>
  <si>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</si>
  <si>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</si>
  <si>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</si>
  <si>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</si>
  <si>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</si>
  <si>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</si>
  <si>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</si>
  <si>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</si>
  <si>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</si>
  <si>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</si>
  <si>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</si>
  <si>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</si>
  <si>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</si>
  <si>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</si>
  <si>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</si>
  <si>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</si>
  <si>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</si>
  <si>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</si>
  <si>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</si>
  <si>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08/01/23 - VENCIMENTO 13/01/23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</si>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</sst>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84390</v>
      </c>
      <c r="C7" s="46">
        <f aca="true" t="shared" si="0" ref="C7:J7">+C8+C11</f>
        <v>58436</v>
      </c>
      <c r="D7" s="46">
        <f t="shared" si="0"/>
        <v>91006</v>
      </c>
      <c r="E7" s="46">
        <f t="shared" si="0"/>
        <v>42234</v>
      </c>
      <c r="F7" s="46">
        <f t="shared" si="0"/>
        <v>71228</v>
      </c>
      <c r="G7" s="46">
        <f t="shared" si="0"/>
        <v>69361</v>
      </c>
      <c r="H7" s="46">
        <f t="shared" si="0"/>
        <v>82478</v>
      </c>
      <c r="I7" s="46">
        <f t="shared" si="0"/>
        <v>110093</v>
      </c>
      <c r="J7" s="46">
        <f t="shared" si="0"/>
        <v>24446</v>
      </c>
      <c r="K7" s="38">
        <f aca="true" t="shared" si="1" ref="K7:K13">SUM(B7:J7)</f>
        <v>633672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6399</v>
      </c>
      <c r="C8" s="44">
        <f t="shared" si="2"/>
        <v>5766</v>
      </c>
      <c r="D8" s="44">
        <f t="shared" si="2"/>
        <v>7291</v>
      </c>
      <c r="E8" s="44">
        <f t="shared" si="2"/>
        <v>3793</v>
      </c>
      <c r="F8" s="44">
        <f t="shared" si="2"/>
        <v>5272</v>
      </c>
      <c r="G8" s="44">
        <f t="shared" si="2"/>
        <v>3529</v>
      </c>
      <c r="H8" s="44">
        <f t="shared" si="2"/>
        <v>3119</v>
      </c>
      <c r="I8" s="44">
        <f t="shared" si="2"/>
        <v>7515</v>
      </c>
      <c r="J8" s="44">
        <f t="shared" si="2"/>
        <v>823</v>
      </c>
      <c r="K8" s="38">
        <f t="shared" si="1"/>
        <v>43507</v>
      </c>
      <c r="L8"/>
      <c r="M8"/>
      <c r="N8"/>
    </row>
    <row r="9" spans="1:14" ht="16.5" customHeight="1">
      <c r="A9" s="22" t="s">
        <v>32</v>
      </c>
      <c r="B9" s="44">
        <v>6385</v>
      </c>
      <c r="C9" s="44">
        <v>5765</v>
      </c>
      <c r="D9" s="44">
        <v>7291</v>
      </c>
      <c r="E9" s="44">
        <v>3715</v>
      </c>
      <c r="F9" s="44">
        <v>5261</v>
      </c>
      <c r="G9" s="44">
        <v>3528</v>
      </c>
      <c r="H9" s="44">
        <v>3119</v>
      </c>
      <c r="I9" s="44">
        <v>7483</v>
      </c>
      <c r="J9" s="44">
        <v>823</v>
      </c>
      <c r="K9" s="38">
        <f t="shared" si="1"/>
        <v>43370</v>
      </c>
      <c r="L9"/>
      <c r="M9"/>
      <c r="N9"/>
    </row>
    <row r="10" spans="1:14" ht="16.5" customHeight="1">
      <c r="A10" s="22" t="s">
        <v>31</v>
      </c>
      <c r="B10" s="44">
        <v>14</v>
      </c>
      <c r="C10" s="44">
        <v>1</v>
      </c>
      <c r="D10" s="44">
        <v>0</v>
      </c>
      <c r="E10" s="44">
        <v>78</v>
      </c>
      <c r="F10" s="44">
        <v>11</v>
      </c>
      <c r="G10" s="44">
        <v>1</v>
      </c>
      <c r="H10" s="44">
        <v>0</v>
      </c>
      <c r="I10" s="44">
        <v>32</v>
      </c>
      <c r="J10" s="44">
        <v>0</v>
      </c>
      <c r="K10" s="38">
        <f t="shared" si="1"/>
        <v>137</v>
      </c>
      <c r="L10"/>
      <c r="M10"/>
      <c r="N10"/>
    </row>
    <row r="11" spans="1:14" ht="16.5" customHeight="1">
      <c r="A11" s="43" t="s">
        <v>67</v>
      </c>
      <c r="B11" s="42">
        <v>77991</v>
      </c>
      <c r="C11" s="42">
        <v>52670</v>
      </c>
      <c r="D11" s="42">
        <v>83715</v>
      </c>
      <c r="E11" s="42">
        <v>38441</v>
      </c>
      <c r="F11" s="42">
        <v>65956</v>
      </c>
      <c r="G11" s="42">
        <v>65832</v>
      </c>
      <c r="H11" s="42">
        <v>79359</v>
      </c>
      <c r="I11" s="42">
        <v>102578</v>
      </c>
      <c r="J11" s="42">
        <v>23623</v>
      </c>
      <c r="K11" s="38">
        <f t="shared" si="1"/>
        <v>590165</v>
      </c>
      <c r="L11" s="59"/>
      <c r="M11" s="59"/>
      <c r="N11" s="59"/>
    </row>
    <row r="12" spans="1:14" ht="16.5" customHeight="1">
      <c r="A12" s="22" t="s">
        <v>68</v>
      </c>
      <c r="B12" s="42">
        <v>7339</v>
      </c>
      <c r="C12" s="42">
        <v>5164</v>
      </c>
      <c r="D12" s="42">
        <v>9172</v>
      </c>
      <c r="E12" s="42">
        <v>4964</v>
      </c>
      <c r="F12" s="42">
        <v>5748</v>
      </c>
      <c r="G12" s="42">
        <v>4388</v>
      </c>
      <c r="H12" s="42">
        <v>4349</v>
      </c>
      <c r="I12" s="42">
        <v>6307</v>
      </c>
      <c r="J12" s="42">
        <v>1080</v>
      </c>
      <c r="K12" s="38">
        <f t="shared" si="1"/>
        <v>48511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70652</v>
      </c>
      <c r="C13" s="42">
        <f>+C11-C12</f>
        <v>47506</v>
      </c>
      <c r="D13" s="42">
        <f>+D11-D12</f>
        <v>74543</v>
      </c>
      <c r="E13" s="42">
        <f aca="true" t="shared" si="3" ref="E13:J13">+E11-E12</f>
        <v>33477</v>
      </c>
      <c r="F13" s="42">
        <f t="shared" si="3"/>
        <v>60208</v>
      </c>
      <c r="G13" s="42">
        <f t="shared" si="3"/>
        <v>61444</v>
      </c>
      <c r="H13" s="42">
        <f t="shared" si="3"/>
        <v>75010</v>
      </c>
      <c r="I13" s="42">
        <f t="shared" si="3"/>
        <v>96271</v>
      </c>
      <c r="J13" s="42">
        <f t="shared" si="3"/>
        <v>22543</v>
      </c>
      <c r="K13" s="38">
        <f t="shared" si="1"/>
        <v>541654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1.193770062099226</v>
      </c>
      <c r="C18" s="39">
        <v>1.40924649525644</v>
      </c>
      <c r="D18" s="39">
        <v>1.170682720534206</v>
      </c>
      <c r="E18" s="39">
        <v>1.454133084122169</v>
      </c>
      <c r="F18" s="39">
        <v>1.116617837934663</v>
      </c>
      <c r="G18" s="39">
        <v>1.242302356579756</v>
      </c>
      <c r="H18" s="39">
        <v>1.142787184371559</v>
      </c>
      <c r="I18" s="39">
        <v>1.157440072664007</v>
      </c>
      <c r="J18" s="39">
        <v>1.103984470952145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477633.04000000004</v>
      </c>
      <c r="C20" s="36">
        <f aca="true" t="shared" si="4" ref="C20:J20">SUM(C21:C28)</f>
        <v>433989.33</v>
      </c>
      <c r="D20" s="36">
        <f t="shared" si="4"/>
        <v>622121.49</v>
      </c>
      <c r="E20" s="36">
        <f t="shared" si="4"/>
        <v>314421.0999999999</v>
      </c>
      <c r="F20" s="36">
        <f t="shared" si="4"/>
        <v>423580.00999999995</v>
      </c>
      <c r="G20" s="36">
        <f t="shared" si="4"/>
        <v>457215.58</v>
      </c>
      <c r="H20" s="36">
        <f t="shared" si="4"/>
        <v>408852</v>
      </c>
      <c r="I20" s="36">
        <f t="shared" si="4"/>
        <v>561024.7999999999</v>
      </c>
      <c r="J20" s="36">
        <f t="shared" si="4"/>
        <v>130822.12000000001</v>
      </c>
      <c r="K20" s="36">
        <f aca="true" t="shared" si="5" ref="K20:K28">SUM(B20:J20)</f>
        <v>3829659.4699999997</v>
      </c>
      <c r="L20"/>
      <c r="M20"/>
      <c r="N20"/>
    </row>
    <row r="21" spans="1:14" ht="16.5" customHeight="1">
      <c r="A21" s="35" t="s">
        <v>28</v>
      </c>
      <c r="B21" s="58">
        <f>ROUND((B15+B16)*B7,2)</f>
        <v>379003.93</v>
      </c>
      <c r="C21" s="58">
        <f>ROUND((C15+C16)*C7,2)</f>
        <v>288317.38</v>
      </c>
      <c r="D21" s="58">
        <f aca="true" t="shared" si="6" ref="D21:J21">ROUND((D15+D16)*D7,2)</f>
        <v>497757.32</v>
      </c>
      <c r="E21" s="58">
        <f t="shared" si="6"/>
        <v>200839.56</v>
      </c>
      <c r="F21" s="58">
        <f t="shared" si="6"/>
        <v>358447.79</v>
      </c>
      <c r="G21" s="58">
        <f t="shared" si="6"/>
        <v>352589.71</v>
      </c>
      <c r="H21" s="58">
        <f t="shared" si="6"/>
        <v>333829.71</v>
      </c>
      <c r="I21" s="58">
        <f t="shared" si="6"/>
        <v>450115.23</v>
      </c>
      <c r="J21" s="58">
        <f t="shared" si="6"/>
        <v>113092.09</v>
      </c>
      <c r="K21" s="30">
        <f t="shared" si="5"/>
        <v>2973992.72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73439.62</v>
      </c>
      <c r="C22" s="30">
        <f t="shared" si="7"/>
        <v>117992.88</v>
      </c>
      <c r="D22" s="30">
        <f t="shared" si="7"/>
        <v>84958.57</v>
      </c>
      <c r="E22" s="30">
        <f t="shared" si="7"/>
        <v>91207.89</v>
      </c>
      <c r="F22" s="30">
        <f t="shared" si="7"/>
        <v>41801.41</v>
      </c>
      <c r="G22" s="30">
        <f t="shared" si="7"/>
        <v>85433.32</v>
      </c>
      <c r="H22" s="30">
        <f t="shared" si="7"/>
        <v>47666.6</v>
      </c>
      <c r="I22" s="30">
        <f t="shared" si="7"/>
        <v>70866.17</v>
      </c>
      <c r="J22" s="30">
        <f t="shared" si="7"/>
        <v>11759.82</v>
      </c>
      <c r="K22" s="30">
        <f t="shared" si="5"/>
        <v>625126.28</v>
      </c>
      <c r="L22"/>
      <c r="M22"/>
      <c r="N22"/>
    </row>
    <row r="23" spans="1:14" ht="16.5" customHeight="1">
      <c r="A23" s="18" t="s">
        <v>26</v>
      </c>
      <c r="B23" s="30">
        <v>21105.97</v>
      </c>
      <c r="C23" s="30">
        <v>22089.43</v>
      </c>
      <c r="D23" s="30">
        <v>31409.37</v>
      </c>
      <c r="E23" s="30">
        <v>17402.54</v>
      </c>
      <c r="F23" s="30">
        <v>19775.03</v>
      </c>
      <c r="G23" s="30">
        <v>15472.5</v>
      </c>
      <c r="H23" s="30">
        <v>22017.05</v>
      </c>
      <c r="I23" s="30">
        <v>33979.04</v>
      </c>
      <c r="J23" s="30">
        <v>10129.67</v>
      </c>
      <c r="K23" s="30">
        <f t="shared" si="5"/>
        <v>193380.6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1154.11</v>
      </c>
      <c r="C26" s="30">
        <v>1049.9</v>
      </c>
      <c r="D26" s="30">
        <v>1503.21</v>
      </c>
      <c r="E26" s="30">
        <v>760.72</v>
      </c>
      <c r="F26" s="30">
        <v>1023.85</v>
      </c>
      <c r="G26" s="30">
        <v>1104.61</v>
      </c>
      <c r="H26" s="30">
        <v>987.37</v>
      </c>
      <c r="I26" s="30">
        <v>1357.31</v>
      </c>
      <c r="J26" s="30">
        <v>315.23</v>
      </c>
      <c r="K26" s="30">
        <f t="shared" si="5"/>
        <v>9256.31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-34511.57</v>
      </c>
      <c r="C31" s="30">
        <f t="shared" si="8"/>
        <v>-31204.1</v>
      </c>
      <c r="D31" s="30">
        <f t="shared" si="8"/>
        <v>-62821.62</v>
      </c>
      <c r="E31" s="30">
        <f t="shared" si="8"/>
        <v>-20576.09</v>
      </c>
      <c r="F31" s="30">
        <f t="shared" si="8"/>
        <v>-28841.64</v>
      </c>
      <c r="G31" s="30">
        <f t="shared" si="8"/>
        <v>-21665.52</v>
      </c>
      <c r="H31" s="30">
        <f t="shared" si="8"/>
        <v>-19214.03</v>
      </c>
      <c r="I31" s="30">
        <f t="shared" si="8"/>
        <v>-40472.72</v>
      </c>
      <c r="J31" s="30">
        <f t="shared" si="8"/>
        <v>-11853.68</v>
      </c>
      <c r="K31" s="30">
        <f aca="true" t="shared" si="9" ref="K31:K39">SUM(B31:J31)</f>
        <v>-271160.97000000003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-28094</v>
      </c>
      <c r="C32" s="30">
        <f t="shared" si="10"/>
        <v>-25366</v>
      </c>
      <c r="D32" s="30">
        <f t="shared" si="10"/>
        <v>-32080.4</v>
      </c>
      <c r="E32" s="30">
        <f t="shared" si="10"/>
        <v>-16346</v>
      </c>
      <c r="F32" s="30">
        <f t="shared" si="10"/>
        <v>-23148.4</v>
      </c>
      <c r="G32" s="30">
        <f t="shared" si="10"/>
        <v>-15523.2</v>
      </c>
      <c r="H32" s="30">
        <f t="shared" si="10"/>
        <v>-13723.6</v>
      </c>
      <c r="I32" s="30">
        <f t="shared" si="10"/>
        <v>-32925.2</v>
      </c>
      <c r="J32" s="30">
        <f t="shared" si="10"/>
        <v>-3621.2</v>
      </c>
      <c r="K32" s="30">
        <f t="shared" si="9"/>
        <v>-190828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-28094</v>
      </c>
      <c r="C33" s="30">
        <f t="shared" si="11"/>
        <v>-25366</v>
      </c>
      <c r="D33" s="30">
        <f t="shared" si="11"/>
        <v>-32080.4</v>
      </c>
      <c r="E33" s="30">
        <f t="shared" si="11"/>
        <v>-16346</v>
      </c>
      <c r="F33" s="30">
        <f t="shared" si="11"/>
        <v>-23148.4</v>
      </c>
      <c r="G33" s="30">
        <f t="shared" si="11"/>
        <v>-15523.2</v>
      </c>
      <c r="H33" s="30">
        <f t="shared" si="11"/>
        <v>-13723.6</v>
      </c>
      <c r="I33" s="30">
        <f t="shared" si="11"/>
        <v>-32925.2</v>
      </c>
      <c r="J33" s="30">
        <f t="shared" si="11"/>
        <v>-3621.2</v>
      </c>
      <c r="K33" s="30">
        <f t="shared" si="9"/>
        <v>-190828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-6417.57</v>
      </c>
      <c r="C37" s="27">
        <f t="shared" si="12"/>
        <v>-5838.1</v>
      </c>
      <c r="D37" s="27">
        <f t="shared" si="12"/>
        <v>-30741.22</v>
      </c>
      <c r="E37" s="27">
        <f t="shared" si="12"/>
        <v>-4230.09</v>
      </c>
      <c r="F37" s="27">
        <f t="shared" si="12"/>
        <v>-5693.24</v>
      </c>
      <c r="G37" s="27">
        <f t="shared" si="12"/>
        <v>-6142.32</v>
      </c>
      <c r="H37" s="27">
        <f t="shared" si="12"/>
        <v>-5490.43</v>
      </c>
      <c r="I37" s="27">
        <f t="shared" si="12"/>
        <v>-7547.52</v>
      </c>
      <c r="J37" s="27">
        <f t="shared" si="12"/>
        <v>-8232.48</v>
      </c>
      <c r="K37" s="30">
        <f t="shared" si="9"/>
        <v>-80332.96999999999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-6417.57</v>
      </c>
      <c r="C47" s="17">
        <v>-5838.1</v>
      </c>
      <c r="D47" s="17">
        <v>-8358.77</v>
      </c>
      <c r="E47" s="17">
        <v>-4230.09</v>
      </c>
      <c r="F47" s="17">
        <v>-5693.24</v>
      </c>
      <c r="G47" s="17">
        <v>-6142.32</v>
      </c>
      <c r="H47" s="17">
        <v>-5490.43</v>
      </c>
      <c r="I47" s="17">
        <v>-7547.52</v>
      </c>
      <c r="J47" s="17">
        <v>-1752.88</v>
      </c>
      <c r="K47" s="30">
        <f t="shared" si="13"/>
        <v>-51470.920000000006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-41537.27</v>
      </c>
      <c r="C51" s="30">
        <v>-38351.48</v>
      </c>
      <c r="D51" s="30">
        <v>-62699.79</v>
      </c>
      <c r="E51" s="30">
        <v>-36955.49</v>
      </c>
      <c r="F51" s="30">
        <v>-34182.21</v>
      </c>
      <c r="G51" s="30">
        <v>-28924.82</v>
      </c>
      <c r="H51" s="30">
        <v>-21558.43</v>
      </c>
      <c r="I51" s="30">
        <v>-32139.84</v>
      </c>
      <c r="J51" s="30">
        <v>-5779.62</v>
      </c>
      <c r="K51" s="30">
        <f t="shared" si="13"/>
        <v>-302128.95</v>
      </c>
      <c r="L51" s="59"/>
      <c r="M51" s="59"/>
      <c r="N51" s="59"/>
    </row>
    <row r="52" spans="1:14" ht="16.5" customHeight="1">
      <c r="A52" s="25" t="s">
        <v>75</v>
      </c>
      <c r="B52" s="30">
        <v>41537.27</v>
      </c>
      <c r="C52" s="30">
        <v>38351.48</v>
      </c>
      <c r="D52" s="30">
        <v>62699.79</v>
      </c>
      <c r="E52" s="30">
        <v>36955.49</v>
      </c>
      <c r="F52" s="30">
        <v>34182.21</v>
      </c>
      <c r="G52" s="30">
        <v>28924.82</v>
      </c>
      <c r="H52" s="30">
        <v>21558.43</v>
      </c>
      <c r="I52" s="30">
        <v>32139.84</v>
      </c>
      <c r="J52" s="30">
        <v>5779.62</v>
      </c>
      <c r="K52" s="30">
        <f t="shared" si="13"/>
        <v>302128.95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443121.47000000003</v>
      </c>
      <c r="C54" s="27">
        <f t="shared" si="15"/>
        <v>402785.23000000004</v>
      </c>
      <c r="D54" s="27">
        <f t="shared" si="15"/>
        <v>559299.87</v>
      </c>
      <c r="E54" s="27">
        <f t="shared" si="15"/>
        <v>293845.0099999999</v>
      </c>
      <c r="F54" s="27">
        <f t="shared" si="15"/>
        <v>394738.36999999994</v>
      </c>
      <c r="G54" s="27">
        <f t="shared" si="15"/>
        <v>435550.06</v>
      </c>
      <c r="H54" s="27">
        <f t="shared" si="15"/>
        <v>389637.97</v>
      </c>
      <c r="I54" s="27">
        <f t="shared" si="15"/>
        <v>520552.07999999996</v>
      </c>
      <c r="J54" s="27">
        <f t="shared" si="15"/>
        <v>118968.44</v>
      </c>
      <c r="K54" s="20">
        <f>SUM(B54:J54)</f>
        <v>3558498.4999999995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443121.46</v>
      </c>
      <c r="C60" s="10">
        <f t="shared" si="17"/>
        <v>402785.227270247</v>
      </c>
      <c r="D60" s="10">
        <f t="shared" si="17"/>
        <v>559299.8735263891</v>
      </c>
      <c r="E60" s="10">
        <f t="shared" si="17"/>
        <v>293845.0087920869</v>
      </c>
      <c r="F60" s="10">
        <f t="shared" si="17"/>
        <v>394738.3662698332</v>
      </c>
      <c r="G60" s="10">
        <f t="shared" si="17"/>
        <v>435550.0576106516</v>
      </c>
      <c r="H60" s="10">
        <f t="shared" si="17"/>
        <v>389637.97432658554</v>
      </c>
      <c r="I60" s="10">
        <f>SUM(I61:I73)</f>
        <v>520552.07999999996</v>
      </c>
      <c r="J60" s="10">
        <f t="shared" si="17"/>
        <v>118968.4411416252</v>
      </c>
      <c r="K60" s="5">
        <f>SUM(K61:K73)</f>
        <v>3558498.488937419</v>
      </c>
      <c r="L60" s="9"/>
    </row>
    <row r="61" spans="1:12" ht="16.5" customHeight="1">
      <c r="A61" s="7" t="s">
        <v>56</v>
      </c>
      <c r="B61" s="8">
        <v>388263.03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388263.03</v>
      </c>
      <c r="L61"/>
    </row>
    <row r="62" spans="1:12" ht="16.5" customHeight="1">
      <c r="A62" s="7" t="s">
        <v>57</v>
      </c>
      <c r="B62" s="8">
        <v>54858.43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54858.43</v>
      </c>
      <c r="L62"/>
    </row>
    <row r="63" spans="1:12" ht="16.5" customHeight="1">
      <c r="A63" s="7" t="s">
        <v>4</v>
      </c>
      <c r="B63" s="6">
        <v>0</v>
      </c>
      <c r="C63" s="8">
        <v>402785.227270247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402785.227270247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559299.8735263891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559299.8735263891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293845.0087920869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293845.0087920869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394738.3662698332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394738.3662698332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435550.0576106516</v>
      </c>
      <c r="H67" s="6">
        <v>0</v>
      </c>
      <c r="I67" s="6">
        <v>0</v>
      </c>
      <c r="J67" s="6">
        <v>0</v>
      </c>
      <c r="K67" s="5">
        <f t="shared" si="18"/>
        <v>435550.0576106516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389637.97432658554</v>
      </c>
      <c r="I68" s="6">
        <v>0</v>
      </c>
      <c r="J68" s="6">
        <v>0</v>
      </c>
      <c r="K68" s="5">
        <f t="shared" si="18"/>
        <v>389637.97432658554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183858.99000000002</v>
      </c>
      <c r="J70" s="6">
        <v>0</v>
      </c>
      <c r="K70" s="5">
        <f t="shared" si="18"/>
        <v>183858.99000000002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336693.08999999997</v>
      </c>
      <c r="J71" s="6">
        <v>0</v>
      </c>
      <c r="K71" s="5">
        <f t="shared" si="18"/>
        <v>336693.08999999997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118968.4411416252</v>
      </c>
      <c r="K72" s="5">
        <f t="shared" si="18"/>
        <v>118968.4411416252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2023-01-17T22:26:57Z</dcterms:modified>
  <cp:category/>
  <cp:version/>
  <cp:contentType/>
  <cp:contentStatus/>
</cp:coreProperties>
</file>