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<sst xmlns="http://schemas.openxmlformats.org/spreadsheetml/2006/main" count="82" uniqueCount="81">
  <si>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</si>
  <si>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</si>
  <si>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</si>
  <si>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</si>
  <si>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</si>
  <si>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</si>
  <si>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</si>
  <si>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</si>
  <si>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</si>
  <si>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</si>
  <si>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</si>
  <si>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</si>
  <si>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</si>
  <si>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</si>
  <si>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</si>
  <si>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</si>
  <si>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</si>
  <si>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</si>
  <si>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</si>
  <si>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</si>
  <si>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</si>
  <si>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</si>
  <si>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</si>
  <si>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</si>
  <si>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</si>
  <si>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</si>
  <si>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</si>
  <si>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</si>
  <si>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</si>
  <si>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</si>
  <si>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</si>
  <si>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</si>
  <si>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</si>
  <si>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</si>
  <si>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</si>
  <si>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</si>
  <si>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</si>
  <si>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</si>
  <si>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</si>
  <si>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</si>
  <si>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</si>
  <si>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</si>
  <si>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</si>
  <si>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</si>
  <si>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</si>
  <si>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</si>
  <si>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</si>
  <si>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</si>
  <si>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</si>
  <si>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</si>
  <si>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</si>
  <si>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</si>
  <si>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</si>
  <si>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</si>
  <si>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</si>
  <si>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</si>
  <si>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</si>
  <si>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</si>
  <si>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</si>
  <si>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</si>
  <si>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</si>
  <si>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</si>
  <si>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</si>
  <si>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</si>
  <si>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</si>
  <si>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</si>
  <si>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</si>
  <si>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</si>
  <si>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</si>
  <si>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</si>
  <si>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</si>
  <si>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</si>
  <si>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</si>
  <si>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</si>
  <si>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</si>
  <si>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</si>
  <si>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</si>
  <si>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</si>
  <si>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05/01/23 - VENCIMENTO 12/01/23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</si>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</sst>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248536</v>
      </c>
      <c r="C7" s="46">
        <f aca="true" t="shared" si="0" ref="C7:J7">+C8+C11</f>
        <v>195211</v>
      </c>
      <c r="D7" s="46">
        <f t="shared" si="0"/>
        <v>248273</v>
      </c>
      <c r="E7" s="46">
        <f t="shared" si="0"/>
        <v>136642</v>
      </c>
      <c r="F7" s="46">
        <f t="shared" si="0"/>
        <v>176114</v>
      </c>
      <c r="G7" s="46">
        <f t="shared" si="0"/>
        <v>174832</v>
      </c>
      <c r="H7" s="46">
        <f t="shared" si="0"/>
        <v>206865</v>
      </c>
      <c r="I7" s="46">
        <f t="shared" si="0"/>
        <v>293291</v>
      </c>
      <c r="J7" s="46">
        <f t="shared" si="0"/>
        <v>95024</v>
      </c>
      <c r="K7" s="38">
        <f aca="true" t="shared" si="1" ref="K7:K13">SUM(B7:J7)</f>
        <v>1774788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13613</v>
      </c>
      <c r="C8" s="44">
        <f t="shared" si="2"/>
        <v>12050</v>
      </c>
      <c r="D8" s="44">
        <f t="shared" si="2"/>
        <v>13427</v>
      </c>
      <c r="E8" s="44">
        <f t="shared" si="2"/>
        <v>8648</v>
      </c>
      <c r="F8" s="44">
        <f t="shared" si="2"/>
        <v>10095</v>
      </c>
      <c r="G8" s="44">
        <f t="shared" si="2"/>
        <v>5426</v>
      </c>
      <c r="H8" s="44">
        <f t="shared" si="2"/>
        <v>5160</v>
      </c>
      <c r="I8" s="44">
        <f t="shared" si="2"/>
        <v>14926</v>
      </c>
      <c r="J8" s="44">
        <f t="shared" si="2"/>
        <v>2757</v>
      </c>
      <c r="K8" s="38">
        <f t="shared" si="1"/>
        <v>86102</v>
      </c>
      <c r="L8"/>
      <c r="M8"/>
      <c r="N8"/>
    </row>
    <row r="9" spans="1:14" ht="16.5" customHeight="1">
      <c r="A9" s="22" t="s">
        <v>32</v>
      </c>
      <c r="B9" s="44">
        <v>13579</v>
      </c>
      <c r="C9" s="44">
        <v>12045</v>
      </c>
      <c r="D9" s="44">
        <v>13425</v>
      </c>
      <c r="E9" s="44">
        <v>8508</v>
      </c>
      <c r="F9" s="44">
        <v>10080</v>
      </c>
      <c r="G9" s="44">
        <v>5425</v>
      </c>
      <c r="H9" s="44">
        <v>5160</v>
      </c>
      <c r="I9" s="44">
        <v>14867</v>
      </c>
      <c r="J9" s="44">
        <v>2757</v>
      </c>
      <c r="K9" s="38">
        <f t="shared" si="1"/>
        <v>85846</v>
      </c>
      <c r="L9"/>
      <c r="M9"/>
      <c r="N9"/>
    </row>
    <row r="10" spans="1:14" ht="16.5" customHeight="1">
      <c r="A10" s="22" t="s">
        <v>31</v>
      </c>
      <c r="B10" s="44">
        <v>34</v>
      </c>
      <c r="C10" s="44">
        <v>5</v>
      </c>
      <c r="D10" s="44">
        <v>2</v>
      </c>
      <c r="E10" s="44">
        <v>140</v>
      </c>
      <c r="F10" s="44">
        <v>15</v>
      </c>
      <c r="G10" s="44">
        <v>1</v>
      </c>
      <c r="H10" s="44">
        <v>0</v>
      </c>
      <c r="I10" s="44">
        <v>59</v>
      </c>
      <c r="J10" s="44">
        <v>0</v>
      </c>
      <c r="K10" s="38">
        <f t="shared" si="1"/>
        <v>256</v>
      </c>
      <c r="L10"/>
      <c r="M10"/>
      <c r="N10"/>
    </row>
    <row r="11" spans="1:14" ht="16.5" customHeight="1">
      <c r="A11" s="43" t="s">
        <v>67</v>
      </c>
      <c r="B11" s="42">
        <v>234923</v>
      </c>
      <c r="C11" s="42">
        <v>183161</v>
      </c>
      <c r="D11" s="42">
        <v>234846</v>
      </c>
      <c r="E11" s="42">
        <v>127994</v>
      </c>
      <c r="F11" s="42">
        <v>166019</v>
      </c>
      <c r="G11" s="42">
        <v>169406</v>
      </c>
      <c r="H11" s="42">
        <v>201705</v>
      </c>
      <c r="I11" s="42">
        <v>278365</v>
      </c>
      <c r="J11" s="42">
        <v>92267</v>
      </c>
      <c r="K11" s="38">
        <f t="shared" si="1"/>
        <v>1688686</v>
      </c>
      <c r="L11" s="59"/>
      <c r="M11" s="59"/>
      <c r="N11" s="59"/>
    </row>
    <row r="12" spans="1:14" ht="16.5" customHeight="1">
      <c r="A12" s="22" t="s">
        <v>68</v>
      </c>
      <c r="B12" s="42">
        <v>16302</v>
      </c>
      <c r="C12" s="42">
        <v>14358</v>
      </c>
      <c r="D12" s="42">
        <v>19158</v>
      </c>
      <c r="E12" s="42">
        <v>12001</v>
      </c>
      <c r="F12" s="42">
        <v>9772</v>
      </c>
      <c r="G12" s="42">
        <v>9675</v>
      </c>
      <c r="H12" s="42">
        <v>9908</v>
      </c>
      <c r="I12" s="42">
        <v>14653</v>
      </c>
      <c r="J12" s="42">
        <v>3878</v>
      </c>
      <c r="K12" s="38">
        <f t="shared" si="1"/>
        <v>109705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218621</v>
      </c>
      <c r="C13" s="42">
        <f>+C11-C12</f>
        <v>168803</v>
      </c>
      <c r="D13" s="42">
        <f>+D11-D12</f>
        <v>215688</v>
      </c>
      <c r="E13" s="42">
        <f aca="true" t="shared" si="3" ref="E13:J13">+E11-E12</f>
        <v>115993</v>
      </c>
      <c r="F13" s="42">
        <f t="shared" si="3"/>
        <v>156247</v>
      </c>
      <c r="G13" s="42">
        <f t="shared" si="3"/>
        <v>159731</v>
      </c>
      <c r="H13" s="42">
        <f t="shared" si="3"/>
        <v>191797</v>
      </c>
      <c r="I13" s="42">
        <f t="shared" si="3"/>
        <v>263712</v>
      </c>
      <c r="J13" s="42">
        <f t="shared" si="3"/>
        <v>88389</v>
      </c>
      <c r="K13" s="38">
        <f t="shared" si="1"/>
        <v>1578981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1.338198349476364</v>
      </c>
      <c r="C18" s="39">
        <v>1.486459529551021</v>
      </c>
      <c r="D18" s="39">
        <v>1.300839537338994</v>
      </c>
      <c r="E18" s="39">
        <v>1.668683416950787</v>
      </c>
      <c r="F18" s="39">
        <v>1.200234897682883</v>
      </c>
      <c r="G18" s="39">
        <v>1.304406804725057</v>
      </c>
      <c r="H18" s="39">
        <v>1.261107618311812</v>
      </c>
      <c r="I18" s="39">
        <v>1.251890384815864</v>
      </c>
      <c r="J18" s="39">
        <v>1.196421331801221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1544506.23</v>
      </c>
      <c r="C20" s="36">
        <f aca="true" t="shared" si="4" ref="C20:J20">SUM(C21:C28)</f>
        <v>1485843.37</v>
      </c>
      <c r="D20" s="36">
        <f t="shared" si="4"/>
        <v>1831768.26</v>
      </c>
      <c r="E20" s="36">
        <f t="shared" si="4"/>
        <v>1123341.81</v>
      </c>
      <c r="F20" s="36">
        <f t="shared" si="4"/>
        <v>1103109.3800000001</v>
      </c>
      <c r="G20" s="36">
        <f t="shared" si="4"/>
        <v>1201053.88</v>
      </c>
      <c r="H20" s="36">
        <f t="shared" si="4"/>
        <v>1099591.3099999998</v>
      </c>
      <c r="I20" s="36">
        <f t="shared" si="4"/>
        <v>1576428.3699999999</v>
      </c>
      <c r="J20" s="36">
        <f t="shared" si="4"/>
        <v>540975.0900000001</v>
      </c>
      <c r="K20" s="36">
        <f aca="true" t="shared" si="5" ref="K20:K28">SUM(B20:J20)</f>
        <v>11506617.7</v>
      </c>
      <c r="L20"/>
      <c r="M20"/>
      <c r="N20"/>
    </row>
    <row r="21" spans="1:14" ht="16.5" customHeight="1">
      <c r="A21" s="35" t="s">
        <v>28</v>
      </c>
      <c r="B21" s="58">
        <f>ROUND((B15+B16)*B7,2)</f>
        <v>1116200.03</v>
      </c>
      <c r="C21" s="58">
        <f>ROUND((C15+C16)*C7,2)</f>
        <v>963151.55</v>
      </c>
      <c r="D21" s="58">
        <f aca="true" t="shared" si="6" ref="D21:J21">ROUND((D15+D16)*D7,2)</f>
        <v>1357929.17</v>
      </c>
      <c r="E21" s="58">
        <f t="shared" si="6"/>
        <v>649787.37</v>
      </c>
      <c r="F21" s="58">
        <f t="shared" si="6"/>
        <v>886276.09</v>
      </c>
      <c r="G21" s="58">
        <f t="shared" si="6"/>
        <v>888740.99</v>
      </c>
      <c r="H21" s="58">
        <f t="shared" si="6"/>
        <v>837286.09</v>
      </c>
      <c r="I21" s="58">
        <f t="shared" si="6"/>
        <v>1199120.25</v>
      </c>
      <c r="J21" s="58">
        <f t="shared" si="6"/>
        <v>439600.03</v>
      </c>
      <c r="K21" s="30">
        <f t="shared" si="5"/>
        <v>8338091.57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377497.01</v>
      </c>
      <c r="C22" s="30">
        <f t="shared" si="7"/>
        <v>468534.25</v>
      </c>
      <c r="D22" s="30">
        <f t="shared" si="7"/>
        <v>408518.78</v>
      </c>
      <c r="E22" s="30">
        <f t="shared" si="7"/>
        <v>434502.04</v>
      </c>
      <c r="F22" s="30">
        <f t="shared" si="7"/>
        <v>177463.4</v>
      </c>
      <c r="G22" s="30">
        <f t="shared" si="7"/>
        <v>270538.8</v>
      </c>
      <c r="H22" s="30">
        <f t="shared" si="7"/>
        <v>218621.78</v>
      </c>
      <c r="I22" s="30">
        <f t="shared" si="7"/>
        <v>302046.86</v>
      </c>
      <c r="J22" s="30">
        <f t="shared" si="7"/>
        <v>86346.82</v>
      </c>
      <c r="K22" s="30">
        <f t="shared" si="5"/>
        <v>2744069.7399999993</v>
      </c>
      <c r="L22"/>
      <c r="M22"/>
      <c r="N22"/>
    </row>
    <row r="23" spans="1:14" ht="16.5" customHeight="1">
      <c r="A23" s="18" t="s">
        <v>26</v>
      </c>
      <c r="B23" s="30">
        <v>46558.94</v>
      </c>
      <c r="C23" s="30">
        <v>48346.49</v>
      </c>
      <c r="D23" s="30">
        <v>57261.56</v>
      </c>
      <c r="E23" s="30">
        <v>33880.69</v>
      </c>
      <c r="F23" s="30">
        <v>35894.87</v>
      </c>
      <c r="G23" s="30">
        <v>38132.2</v>
      </c>
      <c r="H23" s="30">
        <v>38391.69</v>
      </c>
      <c r="I23" s="30">
        <v>69207.32</v>
      </c>
      <c r="J23" s="30">
        <v>19039.2</v>
      </c>
      <c r="K23" s="30">
        <f t="shared" si="5"/>
        <v>386712.96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1320.84</v>
      </c>
      <c r="C26" s="30">
        <v>1271.34</v>
      </c>
      <c r="D26" s="30">
        <v>1565.73</v>
      </c>
      <c r="E26" s="30">
        <v>961.32</v>
      </c>
      <c r="F26" s="30">
        <v>943.09</v>
      </c>
      <c r="G26" s="30">
        <v>1026.45</v>
      </c>
      <c r="H26" s="30">
        <v>940.48</v>
      </c>
      <c r="I26" s="30">
        <v>1346.89</v>
      </c>
      <c r="J26" s="30">
        <v>463.73</v>
      </c>
      <c r="K26" s="30">
        <f t="shared" si="5"/>
        <v>9839.869999999999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-128565.04000000001</v>
      </c>
      <c r="C31" s="30">
        <f t="shared" si="8"/>
        <v>-68970.92</v>
      </c>
      <c r="D31" s="30">
        <f t="shared" si="8"/>
        <v>-107913.35</v>
      </c>
      <c r="E31" s="30">
        <f t="shared" si="8"/>
        <v>-103137.16</v>
      </c>
      <c r="F31" s="30">
        <f t="shared" si="8"/>
        <v>-49596.15</v>
      </c>
      <c r="G31" s="30">
        <f t="shared" si="8"/>
        <v>-118563.45</v>
      </c>
      <c r="H31" s="30">
        <f t="shared" si="8"/>
        <v>-43525.35</v>
      </c>
      <c r="I31" s="30">
        <f t="shared" si="8"/>
        <v>-97236.13</v>
      </c>
      <c r="J31" s="30">
        <f t="shared" si="8"/>
        <v>-28695.46</v>
      </c>
      <c r="K31" s="30">
        <f aca="true" t="shared" si="9" ref="K31:K39">SUM(B31:J31)</f>
        <v>-746203.01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-121220.33</v>
      </c>
      <c r="C32" s="30">
        <f t="shared" si="10"/>
        <v>-61901.45</v>
      </c>
      <c r="D32" s="30">
        <f t="shared" si="10"/>
        <v>-76824.45</v>
      </c>
      <c r="E32" s="30">
        <f t="shared" si="10"/>
        <v>-97791.6</v>
      </c>
      <c r="F32" s="30">
        <f t="shared" si="10"/>
        <v>-44352</v>
      </c>
      <c r="G32" s="30">
        <f t="shared" si="10"/>
        <v>-112855.73</v>
      </c>
      <c r="H32" s="30">
        <f t="shared" si="10"/>
        <v>-38295.68</v>
      </c>
      <c r="I32" s="30">
        <f t="shared" si="10"/>
        <v>-89746.55</v>
      </c>
      <c r="J32" s="30">
        <f t="shared" si="10"/>
        <v>-19637.239999999998</v>
      </c>
      <c r="K32" s="30">
        <f t="shared" si="9"/>
        <v>-662625.03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-59747.6</v>
      </c>
      <c r="C33" s="30">
        <f t="shared" si="11"/>
        <v>-52998</v>
      </c>
      <c r="D33" s="30">
        <f t="shared" si="11"/>
        <v>-59070</v>
      </c>
      <c r="E33" s="30">
        <f t="shared" si="11"/>
        <v>-37435.2</v>
      </c>
      <c r="F33" s="30">
        <f t="shared" si="11"/>
        <v>-44352</v>
      </c>
      <c r="G33" s="30">
        <f t="shared" si="11"/>
        <v>-23870</v>
      </c>
      <c r="H33" s="30">
        <f t="shared" si="11"/>
        <v>-22704</v>
      </c>
      <c r="I33" s="30">
        <f t="shared" si="11"/>
        <v>-65414.8</v>
      </c>
      <c r="J33" s="30">
        <f t="shared" si="11"/>
        <v>-12130.8</v>
      </c>
      <c r="K33" s="30">
        <f t="shared" si="9"/>
        <v>-377722.39999999997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-61472.73</v>
      </c>
      <c r="C36" s="30">
        <v>-8903.45</v>
      </c>
      <c r="D36" s="30">
        <v>-17754.45</v>
      </c>
      <c r="E36" s="30">
        <v>-60356.4</v>
      </c>
      <c r="F36" s="26">
        <v>0</v>
      </c>
      <c r="G36" s="30">
        <v>-88985.73</v>
      </c>
      <c r="H36" s="30">
        <v>-15591.68</v>
      </c>
      <c r="I36" s="30">
        <v>-24331.75</v>
      </c>
      <c r="J36" s="30">
        <v>-7506.44</v>
      </c>
      <c r="K36" s="30">
        <f t="shared" si="9"/>
        <v>-284902.63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-7344.71</v>
      </c>
      <c r="C37" s="27">
        <f t="shared" si="12"/>
        <v>-7069.47</v>
      </c>
      <c r="D37" s="27">
        <f t="shared" si="12"/>
        <v>-31088.9</v>
      </c>
      <c r="E37" s="27">
        <f t="shared" si="12"/>
        <v>-5345.56</v>
      </c>
      <c r="F37" s="27">
        <f t="shared" si="12"/>
        <v>-5244.15</v>
      </c>
      <c r="G37" s="27">
        <f t="shared" si="12"/>
        <v>-5707.72</v>
      </c>
      <c r="H37" s="27">
        <f t="shared" si="12"/>
        <v>-5229.67</v>
      </c>
      <c r="I37" s="27">
        <f t="shared" si="12"/>
        <v>-7489.58</v>
      </c>
      <c r="J37" s="27">
        <f t="shared" si="12"/>
        <v>-9058.220000000001</v>
      </c>
      <c r="K37" s="30">
        <f t="shared" si="9"/>
        <v>-83577.98000000001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-7344.71</v>
      </c>
      <c r="C47" s="17">
        <v>-7069.47</v>
      </c>
      <c r="D47" s="17">
        <v>-8706.45</v>
      </c>
      <c r="E47" s="17">
        <v>-5345.56</v>
      </c>
      <c r="F47" s="17">
        <v>-5244.15</v>
      </c>
      <c r="G47" s="17">
        <v>-5707.72</v>
      </c>
      <c r="H47" s="17">
        <v>-5229.67</v>
      </c>
      <c r="I47" s="17">
        <v>-7489.58</v>
      </c>
      <c r="J47" s="17">
        <v>-2578.62</v>
      </c>
      <c r="K47" s="30">
        <f t="shared" si="13"/>
        <v>-54715.93000000001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-101307.15</v>
      </c>
      <c r="C51" s="30">
        <v>-109285.92</v>
      </c>
      <c r="D51" s="30">
        <v>-141347.72</v>
      </c>
      <c r="E51" s="30">
        <v>-98661.42</v>
      </c>
      <c r="F51" s="30">
        <v>-61207.9</v>
      </c>
      <c r="G51" s="30">
        <v>-66465.32</v>
      </c>
      <c r="H51" s="30">
        <v>-52665.97</v>
      </c>
      <c r="I51" s="30">
        <v>-78759.88</v>
      </c>
      <c r="J51" s="30">
        <v>-22077.45</v>
      </c>
      <c r="K51" s="30">
        <f t="shared" si="13"/>
        <v>-731778.73</v>
      </c>
      <c r="L51" s="59"/>
      <c r="M51" s="59"/>
      <c r="N51" s="59"/>
    </row>
    <row r="52" spans="1:14" ht="16.5" customHeight="1">
      <c r="A52" s="25" t="s">
        <v>75</v>
      </c>
      <c r="B52" s="30">
        <v>101307.15</v>
      </c>
      <c r="C52" s="30">
        <v>109285.92</v>
      </c>
      <c r="D52" s="30">
        <v>141347.72</v>
      </c>
      <c r="E52" s="30">
        <v>98661.42</v>
      </c>
      <c r="F52" s="30">
        <v>61207.9</v>
      </c>
      <c r="G52" s="30">
        <v>66465.32</v>
      </c>
      <c r="H52" s="30">
        <v>52665.97</v>
      </c>
      <c r="I52" s="30">
        <v>78759.88</v>
      </c>
      <c r="J52" s="30">
        <v>22077.45</v>
      </c>
      <c r="K52" s="30">
        <f t="shared" si="13"/>
        <v>731778.73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1415941.19</v>
      </c>
      <c r="C54" s="27">
        <f t="shared" si="15"/>
        <v>1416872.4500000002</v>
      </c>
      <c r="D54" s="27">
        <f t="shared" si="15"/>
        <v>1723854.91</v>
      </c>
      <c r="E54" s="27">
        <f t="shared" si="15"/>
        <v>1020204.65</v>
      </c>
      <c r="F54" s="27">
        <f t="shared" si="15"/>
        <v>1053513.2300000002</v>
      </c>
      <c r="G54" s="27">
        <f t="shared" si="15"/>
        <v>1082490.43</v>
      </c>
      <c r="H54" s="27">
        <f t="shared" si="15"/>
        <v>1056065.9599999997</v>
      </c>
      <c r="I54" s="27">
        <f t="shared" si="15"/>
        <v>1479192.2399999998</v>
      </c>
      <c r="J54" s="27">
        <f t="shared" si="15"/>
        <v>512279.63000000006</v>
      </c>
      <c r="K54" s="20">
        <f>SUM(B54:J54)</f>
        <v>10760414.690000001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1415941.19</v>
      </c>
      <c r="C60" s="10">
        <f t="shared" si="17"/>
        <v>1416872.4498501963</v>
      </c>
      <c r="D60" s="10">
        <f t="shared" si="17"/>
        <v>1723854.9131889732</v>
      </c>
      <c r="E60" s="10">
        <f t="shared" si="17"/>
        <v>1020204.6488300652</v>
      </c>
      <c r="F60" s="10">
        <f t="shared" si="17"/>
        <v>1053513.232126478</v>
      </c>
      <c r="G60" s="10">
        <f t="shared" si="17"/>
        <v>1082490.434971815</v>
      </c>
      <c r="H60" s="10">
        <f t="shared" si="17"/>
        <v>1056065.956795619</v>
      </c>
      <c r="I60" s="10">
        <f>SUM(I61:I73)</f>
        <v>1479192.24</v>
      </c>
      <c r="J60" s="10">
        <f t="shared" si="17"/>
        <v>512279.63335192</v>
      </c>
      <c r="K60" s="5">
        <f>SUM(K61:K73)</f>
        <v>10760414.699115068</v>
      </c>
      <c r="L60" s="9"/>
    </row>
    <row r="61" spans="1:12" ht="16.5" customHeight="1">
      <c r="A61" s="7" t="s">
        <v>56</v>
      </c>
      <c r="B61" s="8">
        <v>1239939.7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1239939.7</v>
      </c>
      <c r="L61"/>
    </row>
    <row r="62" spans="1:12" ht="16.5" customHeight="1">
      <c r="A62" s="7" t="s">
        <v>57</v>
      </c>
      <c r="B62" s="8">
        <v>176001.49000000002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176001.49000000002</v>
      </c>
      <c r="L62"/>
    </row>
    <row r="63" spans="1:12" ht="16.5" customHeight="1">
      <c r="A63" s="7" t="s">
        <v>4</v>
      </c>
      <c r="B63" s="6">
        <v>0</v>
      </c>
      <c r="C63" s="8">
        <v>1416872.4498501963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1416872.4498501963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1723854.9131889732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1723854.9131889732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1020204.6488300652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1020204.6488300652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1053513.232126478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1053513.232126478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1082490.434971815</v>
      </c>
      <c r="H67" s="6">
        <v>0</v>
      </c>
      <c r="I67" s="6">
        <v>0</v>
      </c>
      <c r="J67" s="6">
        <v>0</v>
      </c>
      <c r="K67" s="5">
        <f t="shared" si="18"/>
        <v>1082490.434971815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1056065.956795619</v>
      </c>
      <c r="I68" s="6">
        <v>0</v>
      </c>
      <c r="J68" s="6">
        <v>0</v>
      </c>
      <c r="K68" s="5">
        <f t="shared" si="18"/>
        <v>1056065.956795619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543898.99</v>
      </c>
      <c r="J70" s="6">
        <v>0</v>
      </c>
      <c r="K70" s="5">
        <f t="shared" si="18"/>
        <v>543898.99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935293.25</v>
      </c>
      <c r="J71" s="6">
        <v>0</v>
      </c>
      <c r="K71" s="5">
        <f t="shared" si="18"/>
        <v>935293.25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512279.63335192</v>
      </c>
      <c r="K72" s="5">
        <f t="shared" si="18"/>
        <v>512279.63335192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2023-01-17T22:23:24Z</dcterms:modified>
  <cp:category/>
  <cp:version/>
  <cp:contentType/>
  <cp:contentStatus/>
</cp:coreProperties>
</file>