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<sst xmlns="http://schemas.openxmlformats.org/spreadsheetml/2006/main" count="82" uniqueCount="81">
  <si>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</si>
  <si>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</si>
  <si>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</si>
  <si>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</si>
  <si>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</si>
  <si>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</si>
  <si>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</si>
  <si>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</si>
  <si>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</si>
  <si>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</si>
  <si>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</si>
  <si>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</si>
  <si>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</si>
  <si>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</si>
  <si>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</si>
  <si>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</si>
  <si>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</si>
  <si>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</si>
  <si>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</si>
  <si>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</si>
  <si>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</si>
  <si>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</si>
  <si>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</si>
  <si>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</si>
  <si>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</si>
  <si>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</si>
  <si>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</si>
  <si>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</si>
  <si>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</si>
  <si>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</si>
  <si>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</si>
  <si>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</si>
  <si>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</si>
  <si>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</si>
  <si>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</si>
  <si>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</si>
  <si>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</si>
  <si>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</si>
  <si>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</si>
  <si>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</si>
  <si>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</si>
  <si>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</si>
  <si>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</si>
  <si>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</si>
  <si>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</si>
  <si>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</si>
  <si>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</si>
  <si>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</si>
  <si>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</si>
  <si>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</si>
  <si>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</si>
  <si>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</si>
  <si>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</si>
  <si>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</si>
  <si>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</si>
  <si>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</si>
  <si>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</si>
  <si>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</si>
  <si>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</si>
  <si>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</si>
  <si>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</si>
  <si>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</si>
  <si>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</si>
  <si>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</si>
  <si>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</si>
  <si>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</si>
  <si>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</si>
  <si>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</si>
  <si>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</si>
  <si>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</si>
  <si>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</si>
  <si>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</si>
  <si>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</si>
  <si>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</si>
  <si>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</si>
  <si>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</si>
  <si>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</si>
  <si>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</si>
  <si>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03/01/23 - VENCIMENTO 10/01/23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</si>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</sst>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237507</v>
      </c>
      <c r="C7" s="46">
        <f aca="true" t="shared" si="0" ref="C7:J7">+C8+C11</f>
        <v>183277</v>
      </c>
      <c r="D7" s="46">
        <f t="shared" si="0"/>
        <v>236700</v>
      </c>
      <c r="E7" s="46">
        <f t="shared" si="0"/>
        <v>129140</v>
      </c>
      <c r="F7" s="46">
        <f t="shared" si="0"/>
        <v>169064</v>
      </c>
      <c r="G7" s="46">
        <f t="shared" si="0"/>
        <v>166456</v>
      </c>
      <c r="H7" s="46">
        <f t="shared" si="0"/>
        <v>197228</v>
      </c>
      <c r="I7" s="46">
        <f t="shared" si="0"/>
        <v>274801</v>
      </c>
      <c r="J7" s="46">
        <f t="shared" si="0"/>
        <v>88186</v>
      </c>
      <c r="K7" s="38">
        <f aca="true" t="shared" si="1" ref="K7:K13">SUM(B7:J7)</f>
        <v>1682359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13136</v>
      </c>
      <c r="C8" s="44">
        <f t="shared" si="2"/>
        <v>12043</v>
      </c>
      <c r="D8" s="44">
        <f t="shared" si="2"/>
        <v>13410</v>
      </c>
      <c r="E8" s="44">
        <f t="shared" si="2"/>
        <v>8574</v>
      </c>
      <c r="F8" s="44">
        <f t="shared" si="2"/>
        <v>10044</v>
      </c>
      <c r="G8" s="44">
        <f t="shared" si="2"/>
        <v>5596</v>
      </c>
      <c r="H8" s="44">
        <f t="shared" si="2"/>
        <v>5089</v>
      </c>
      <c r="I8" s="44">
        <f t="shared" si="2"/>
        <v>14156</v>
      </c>
      <c r="J8" s="44">
        <f t="shared" si="2"/>
        <v>2516</v>
      </c>
      <c r="K8" s="38">
        <f t="shared" si="1"/>
        <v>84564</v>
      </c>
      <c r="L8"/>
      <c r="M8"/>
      <c r="N8"/>
    </row>
    <row r="9" spans="1:14" ht="16.5" customHeight="1">
      <c r="A9" s="22" t="s">
        <v>32</v>
      </c>
      <c r="B9" s="44">
        <v>13091</v>
      </c>
      <c r="C9" s="44">
        <v>12040</v>
      </c>
      <c r="D9" s="44">
        <v>13407</v>
      </c>
      <c r="E9" s="44">
        <v>8442</v>
      </c>
      <c r="F9" s="44">
        <v>10033</v>
      </c>
      <c r="G9" s="44">
        <v>5596</v>
      </c>
      <c r="H9" s="44">
        <v>5089</v>
      </c>
      <c r="I9" s="44">
        <v>14117</v>
      </c>
      <c r="J9" s="44">
        <v>2516</v>
      </c>
      <c r="K9" s="38">
        <f t="shared" si="1"/>
        <v>84331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3</v>
      </c>
      <c r="D10" s="44">
        <v>3</v>
      </c>
      <c r="E10" s="44">
        <v>132</v>
      </c>
      <c r="F10" s="44">
        <v>11</v>
      </c>
      <c r="G10" s="44">
        <v>0</v>
      </c>
      <c r="H10" s="44">
        <v>0</v>
      </c>
      <c r="I10" s="44">
        <v>39</v>
      </c>
      <c r="J10" s="44">
        <v>0</v>
      </c>
      <c r="K10" s="38">
        <f t="shared" si="1"/>
        <v>233</v>
      </c>
      <c r="L10"/>
      <c r="M10"/>
      <c r="N10"/>
    </row>
    <row r="11" spans="1:14" ht="16.5" customHeight="1">
      <c r="A11" s="43" t="s">
        <v>67</v>
      </c>
      <c r="B11" s="42">
        <v>224371</v>
      </c>
      <c r="C11" s="42">
        <v>171234</v>
      </c>
      <c r="D11" s="42">
        <v>223290</v>
      </c>
      <c r="E11" s="42">
        <v>120566</v>
      </c>
      <c r="F11" s="42">
        <v>159020</v>
      </c>
      <c r="G11" s="42">
        <v>160860</v>
      </c>
      <c r="H11" s="42">
        <v>192139</v>
      </c>
      <c r="I11" s="42">
        <v>260645</v>
      </c>
      <c r="J11" s="42">
        <v>85670</v>
      </c>
      <c r="K11" s="38">
        <f t="shared" si="1"/>
        <v>1597795</v>
      </c>
      <c r="L11" s="59"/>
      <c r="M11" s="59"/>
      <c r="N11" s="59"/>
    </row>
    <row r="12" spans="1:14" ht="16.5" customHeight="1">
      <c r="A12" s="22" t="s">
        <v>68</v>
      </c>
      <c r="B12" s="42">
        <v>16319</v>
      </c>
      <c r="C12" s="42">
        <v>13841</v>
      </c>
      <c r="D12" s="42">
        <v>18924</v>
      </c>
      <c r="E12" s="42">
        <v>12152</v>
      </c>
      <c r="F12" s="42">
        <v>9992</v>
      </c>
      <c r="G12" s="42">
        <v>9534</v>
      </c>
      <c r="H12" s="42">
        <v>9631</v>
      </c>
      <c r="I12" s="42">
        <v>14741</v>
      </c>
      <c r="J12" s="42">
        <v>3720</v>
      </c>
      <c r="K12" s="38">
        <f t="shared" si="1"/>
        <v>108854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208052</v>
      </c>
      <c r="C13" s="42">
        <f>+C11-C12</f>
        <v>157393</v>
      </c>
      <c r="D13" s="42">
        <f>+D11-D12</f>
        <v>204366</v>
      </c>
      <c r="E13" s="42">
        <f aca="true" t="shared" si="3" ref="E13:J13">+E11-E12</f>
        <v>108414</v>
      </c>
      <c r="F13" s="42">
        <f t="shared" si="3"/>
        <v>149028</v>
      </c>
      <c r="G13" s="42">
        <f t="shared" si="3"/>
        <v>151326</v>
      </c>
      <c r="H13" s="42">
        <f t="shared" si="3"/>
        <v>182508</v>
      </c>
      <c r="I13" s="42">
        <f t="shared" si="3"/>
        <v>245904</v>
      </c>
      <c r="J13" s="42">
        <f t="shared" si="3"/>
        <v>81950</v>
      </c>
      <c r="K13" s="38">
        <f t="shared" si="1"/>
        <v>1488941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1.392339660567053</v>
      </c>
      <c r="C18" s="39">
        <v>1.566068551674794</v>
      </c>
      <c r="D18" s="39">
        <v>1.348176442805836</v>
      </c>
      <c r="E18" s="39">
        <v>1.75649758974573</v>
      </c>
      <c r="F18" s="39">
        <v>1.251666640226011</v>
      </c>
      <c r="G18" s="39">
        <v>1.364054641663077</v>
      </c>
      <c r="H18" s="39">
        <v>1.298926490481279</v>
      </c>
      <c r="I18" s="39">
        <v>1.324162933917543</v>
      </c>
      <c r="J18" s="39">
        <v>1.277635527830475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1536076.3499999999</v>
      </c>
      <c r="C20" s="36">
        <f aca="true" t="shared" si="4" ref="C20:J20">SUM(C21:C28)</f>
        <v>1469309.7</v>
      </c>
      <c r="D20" s="36">
        <f t="shared" si="4"/>
        <v>1809588.54</v>
      </c>
      <c r="E20" s="36">
        <f t="shared" si="4"/>
        <v>1118522.19</v>
      </c>
      <c r="F20" s="36">
        <f t="shared" si="4"/>
        <v>1104032.49</v>
      </c>
      <c r="G20" s="36">
        <f t="shared" si="4"/>
        <v>1196082.33</v>
      </c>
      <c r="H20" s="36">
        <f t="shared" si="4"/>
        <v>1079492.73</v>
      </c>
      <c r="I20" s="36">
        <f t="shared" si="4"/>
        <v>1562493.4200000002</v>
      </c>
      <c r="J20" s="36">
        <f t="shared" si="4"/>
        <v>536198.18</v>
      </c>
      <c r="K20" s="36">
        <f aca="true" t="shared" si="5" ref="K20:K28">SUM(B20:J20)</f>
        <v>11411795.93</v>
      </c>
      <c r="L20"/>
      <c r="M20"/>
      <c r="N20"/>
    </row>
    <row r="21" spans="1:14" ht="16.5" customHeight="1">
      <c r="A21" s="35" t="s">
        <v>28</v>
      </c>
      <c r="B21" s="58">
        <f>ROUND((B15+B16)*B7,2)</f>
        <v>1066667.69</v>
      </c>
      <c r="C21" s="58">
        <f>ROUND((C15+C16)*C7,2)</f>
        <v>904270.39</v>
      </c>
      <c r="D21" s="58">
        <f aca="true" t="shared" si="6" ref="D21:J21">ROUND((D15+D16)*D7,2)</f>
        <v>1294630.65</v>
      </c>
      <c r="E21" s="58">
        <f t="shared" si="6"/>
        <v>614112.36</v>
      </c>
      <c r="F21" s="58">
        <f t="shared" si="6"/>
        <v>850797.67</v>
      </c>
      <c r="G21" s="58">
        <f t="shared" si="6"/>
        <v>846162.43</v>
      </c>
      <c r="H21" s="58">
        <f t="shared" si="6"/>
        <v>798280.33</v>
      </c>
      <c r="I21" s="58">
        <f t="shared" si="6"/>
        <v>1123523.89</v>
      </c>
      <c r="J21" s="58">
        <f t="shared" si="6"/>
        <v>407966.07</v>
      </c>
      <c r="K21" s="30">
        <f t="shared" si="5"/>
        <v>7906411.4799999995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418496.04</v>
      </c>
      <c r="C22" s="30">
        <f t="shared" si="7"/>
        <v>511879.03</v>
      </c>
      <c r="D22" s="30">
        <f t="shared" si="7"/>
        <v>450759.89</v>
      </c>
      <c r="E22" s="30">
        <f t="shared" si="7"/>
        <v>464574.52</v>
      </c>
      <c r="F22" s="30">
        <f t="shared" si="7"/>
        <v>214117.39</v>
      </c>
      <c r="G22" s="30">
        <f t="shared" si="7"/>
        <v>308049.36</v>
      </c>
      <c r="H22" s="30">
        <f t="shared" si="7"/>
        <v>238627.14</v>
      </c>
      <c r="I22" s="30">
        <f t="shared" si="7"/>
        <v>364204.8</v>
      </c>
      <c r="J22" s="30">
        <f t="shared" si="7"/>
        <v>113265.88</v>
      </c>
      <c r="K22" s="30">
        <f t="shared" si="5"/>
        <v>3083974.05</v>
      </c>
      <c r="L22"/>
      <c r="M22"/>
      <c r="N22"/>
    </row>
    <row r="23" spans="1:14" ht="16.5" customHeight="1">
      <c r="A23" s="18" t="s">
        <v>26</v>
      </c>
      <c r="B23" s="30">
        <v>46654.55</v>
      </c>
      <c r="C23" s="30">
        <v>47349.2</v>
      </c>
      <c r="D23" s="30">
        <v>56139.25</v>
      </c>
      <c r="E23" s="30">
        <v>34655.78</v>
      </c>
      <c r="F23" s="30">
        <v>35629.39</v>
      </c>
      <c r="G23" s="30">
        <v>38220.83</v>
      </c>
      <c r="H23" s="30">
        <v>37298.72</v>
      </c>
      <c r="I23" s="30">
        <v>68705.58</v>
      </c>
      <c r="J23" s="30">
        <v>18977.19</v>
      </c>
      <c r="K23" s="30">
        <f t="shared" si="5"/>
        <v>383630.49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1271.34</v>
      </c>
      <c r="D26" s="30">
        <v>1565.73</v>
      </c>
      <c r="E26" s="30">
        <v>969.14</v>
      </c>
      <c r="F26" s="30">
        <v>956.11</v>
      </c>
      <c r="G26" s="30">
        <v>1034.27</v>
      </c>
      <c r="H26" s="30">
        <v>935.27</v>
      </c>
      <c r="I26" s="30">
        <v>1352.1</v>
      </c>
      <c r="J26" s="30">
        <v>463.73</v>
      </c>
      <c r="K26" s="30">
        <f t="shared" si="5"/>
        <v>9876.35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-243317.32</v>
      </c>
      <c r="C31" s="30">
        <f t="shared" si="8"/>
        <v>-67973.87</v>
      </c>
      <c r="D31" s="30">
        <f t="shared" si="8"/>
        <v>-139047.3</v>
      </c>
      <c r="E31" s="30">
        <f t="shared" si="8"/>
        <v>-187225.34</v>
      </c>
      <c r="F31" s="30">
        <f t="shared" si="8"/>
        <v>-49461.78999999999</v>
      </c>
      <c r="G31" s="30">
        <f t="shared" si="8"/>
        <v>-236518.78999999998</v>
      </c>
      <c r="H31" s="30">
        <f t="shared" si="8"/>
        <v>-64130.61</v>
      </c>
      <c r="I31" s="30">
        <f t="shared" si="8"/>
        <v>-126653.58</v>
      </c>
      <c r="J31" s="30">
        <f t="shared" si="8"/>
        <v>-37719.58</v>
      </c>
      <c r="K31" s="30">
        <f aca="true" t="shared" si="9" ref="K31:K39">SUM(B31:J31)</f>
        <v>-1152048.18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-235929.15</v>
      </c>
      <c r="C32" s="30">
        <f t="shared" si="10"/>
        <v>-60904.4</v>
      </c>
      <c r="D32" s="30">
        <f t="shared" si="10"/>
        <v>-107958.4</v>
      </c>
      <c r="E32" s="30">
        <f t="shared" si="10"/>
        <v>-181836.32</v>
      </c>
      <c r="F32" s="30">
        <f t="shared" si="10"/>
        <v>-44145.2</v>
      </c>
      <c r="G32" s="30">
        <f t="shared" si="10"/>
        <v>-230767.61</v>
      </c>
      <c r="H32" s="30">
        <f t="shared" si="10"/>
        <v>-58929.92</v>
      </c>
      <c r="I32" s="30">
        <f t="shared" si="10"/>
        <v>-119135.03</v>
      </c>
      <c r="J32" s="30">
        <f t="shared" si="10"/>
        <v>-28661.36</v>
      </c>
      <c r="K32" s="30">
        <f t="shared" si="9"/>
        <v>-1068267.3900000001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-57600.4</v>
      </c>
      <c r="C33" s="30">
        <f t="shared" si="11"/>
        <v>-52976</v>
      </c>
      <c r="D33" s="30">
        <f t="shared" si="11"/>
        <v>-58990.8</v>
      </c>
      <c r="E33" s="30">
        <f t="shared" si="11"/>
        <v>-37144.8</v>
      </c>
      <c r="F33" s="30">
        <f t="shared" si="11"/>
        <v>-44145.2</v>
      </c>
      <c r="G33" s="30">
        <f t="shared" si="11"/>
        <v>-24622.4</v>
      </c>
      <c r="H33" s="30">
        <f t="shared" si="11"/>
        <v>-22391.6</v>
      </c>
      <c r="I33" s="30">
        <f t="shared" si="11"/>
        <v>-62114.8</v>
      </c>
      <c r="J33" s="30">
        <f t="shared" si="11"/>
        <v>-11070.4</v>
      </c>
      <c r="K33" s="30">
        <f t="shared" si="9"/>
        <v>-371056.4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-178328.75</v>
      </c>
      <c r="C36" s="30">
        <v>-7928.4</v>
      </c>
      <c r="D36" s="30">
        <v>-48967.6</v>
      </c>
      <c r="E36" s="30">
        <v>-144691.52</v>
      </c>
      <c r="F36" s="26">
        <v>0</v>
      </c>
      <c r="G36" s="30">
        <v>-206145.21</v>
      </c>
      <c r="H36" s="30">
        <v>-36538.32</v>
      </c>
      <c r="I36" s="30">
        <v>-57020.23</v>
      </c>
      <c r="J36" s="30">
        <v>-17590.96</v>
      </c>
      <c r="K36" s="30">
        <f t="shared" si="9"/>
        <v>-697210.9899999999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-7388.17</v>
      </c>
      <c r="C37" s="27">
        <f t="shared" si="12"/>
        <v>-7069.47</v>
      </c>
      <c r="D37" s="27">
        <f t="shared" si="12"/>
        <v>-31088.9</v>
      </c>
      <c r="E37" s="27">
        <f t="shared" si="12"/>
        <v>-5389.02</v>
      </c>
      <c r="F37" s="27">
        <f t="shared" si="12"/>
        <v>-5316.59</v>
      </c>
      <c r="G37" s="27">
        <f t="shared" si="12"/>
        <v>-5751.18</v>
      </c>
      <c r="H37" s="27">
        <f t="shared" si="12"/>
        <v>-5200.69</v>
      </c>
      <c r="I37" s="27">
        <f t="shared" si="12"/>
        <v>-7518.55</v>
      </c>
      <c r="J37" s="27">
        <f t="shared" si="12"/>
        <v>-9058.220000000001</v>
      </c>
      <c r="K37" s="30">
        <f t="shared" si="9"/>
        <v>-83780.79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-7069.47</v>
      </c>
      <c r="D47" s="17">
        <v>-8706.45</v>
      </c>
      <c r="E47" s="17">
        <v>-5389.02</v>
      </c>
      <c r="F47" s="17">
        <v>-5316.59</v>
      </c>
      <c r="G47" s="17">
        <v>-5751.18</v>
      </c>
      <c r="H47" s="17">
        <v>-5200.69</v>
      </c>
      <c r="I47" s="17">
        <v>-7518.55</v>
      </c>
      <c r="J47" s="17">
        <v>-2578.62</v>
      </c>
      <c r="K47" s="30">
        <f t="shared" si="13"/>
        <v>-54918.740000000005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-105543.13</v>
      </c>
      <c r="C51" s="30">
        <v>-110961.91</v>
      </c>
      <c r="D51" s="30">
        <v>-144675.87</v>
      </c>
      <c r="E51" s="30">
        <v>-105252.12</v>
      </c>
      <c r="F51" s="30">
        <v>-65250.76</v>
      </c>
      <c r="G51" s="30">
        <v>-68507.51</v>
      </c>
      <c r="H51" s="30">
        <v>-52713.35</v>
      </c>
      <c r="I51" s="30">
        <v>-83815.85</v>
      </c>
      <c r="J51" s="30">
        <v>-22618.72</v>
      </c>
      <c r="K51" s="30">
        <f t="shared" si="13"/>
        <v>-759339.22</v>
      </c>
      <c r="L51" s="59"/>
      <c r="M51" s="59"/>
      <c r="N51" s="59"/>
    </row>
    <row r="52" spans="1:14" ht="16.5" customHeight="1">
      <c r="A52" s="25" t="s">
        <v>75</v>
      </c>
      <c r="B52" s="30">
        <v>105543.13</v>
      </c>
      <c r="C52" s="30">
        <v>110961.91</v>
      </c>
      <c r="D52" s="30">
        <v>144675.87</v>
      </c>
      <c r="E52" s="30">
        <v>105252.12</v>
      </c>
      <c r="F52" s="30">
        <v>65250.76</v>
      </c>
      <c r="G52" s="30">
        <v>68507.51</v>
      </c>
      <c r="H52" s="30">
        <v>52713.35</v>
      </c>
      <c r="I52" s="30">
        <v>83815.85</v>
      </c>
      <c r="J52" s="30">
        <v>22618.72</v>
      </c>
      <c r="K52" s="30">
        <f t="shared" si="13"/>
        <v>759339.22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1292759.0299999998</v>
      </c>
      <c r="C54" s="27">
        <f t="shared" si="15"/>
        <v>1401335.83</v>
      </c>
      <c r="D54" s="27">
        <f t="shared" si="15"/>
        <v>1670541.24</v>
      </c>
      <c r="E54" s="27">
        <f t="shared" si="15"/>
        <v>931296.85</v>
      </c>
      <c r="F54" s="27">
        <f t="shared" si="15"/>
        <v>1054570.7</v>
      </c>
      <c r="G54" s="27">
        <f t="shared" si="15"/>
        <v>959563.54</v>
      </c>
      <c r="H54" s="27">
        <f t="shared" si="15"/>
        <v>1015362.12</v>
      </c>
      <c r="I54" s="27">
        <f t="shared" si="15"/>
        <v>1435839.84</v>
      </c>
      <c r="J54" s="27">
        <f t="shared" si="15"/>
        <v>498478.60000000003</v>
      </c>
      <c r="K54" s="20">
        <f>SUM(B54:J54)</f>
        <v>10259747.75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1292759.03</v>
      </c>
      <c r="C60" s="10">
        <f t="shared" si="17"/>
        <v>1401335.8299220672</v>
      </c>
      <c r="D60" s="10">
        <f t="shared" si="17"/>
        <v>1670541.2444568519</v>
      </c>
      <c r="E60" s="10">
        <f t="shared" si="17"/>
        <v>931296.8501449788</v>
      </c>
      <c r="F60" s="10">
        <f t="shared" si="17"/>
        <v>1054570.701098888</v>
      </c>
      <c r="G60" s="10">
        <f t="shared" si="17"/>
        <v>959563.5401890351</v>
      </c>
      <c r="H60" s="10">
        <f t="shared" si="17"/>
        <v>1015362.117402254</v>
      </c>
      <c r="I60" s="10">
        <f>SUM(I61:I73)</f>
        <v>1435839.8399999999</v>
      </c>
      <c r="J60" s="10">
        <f t="shared" si="17"/>
        <v>498478.5951689419</v>
      </c>
      <c r="K60" s="5">
        <f>SUM(K61:K73)</f>
        <v>10259747.748383017</v>
      </c>
      <c r="L60" s="9"/>
    </row>
    <row r="61" spans="1:12" ht="16.5" customHeight="1">
      <c r="A61" s="7" t="s">
        <v>56</v>
      </c>
      <c r="B61" s="8">
        <v>1117073.08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1117073.08</v>
      </c>
      <c r="L61"/>
    </row>
    <row r="62" spans="1:12" ht="16.5" customHeight="1">
      <c r="A62" s="7" t="s">
        <v>57</v>
      </c>
      <c r="B62" s="8">
        <v>175685.95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175685.95</v>
      </c>
      <c r="L62"/>
    </row>
    <row r="63" spans="1:12" ht="16.5" customHeight="1">
      <c r="A63" s="7" t="s">
        <v>4</v>
      </c>
      <c r="B63" s="6">
        <v>0</v>
      </c>
      <c r="C63" s="8">
        <v>1401335.8299220672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1401335.8299220672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1670541.2444568519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1670541.2444568519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931296.8501449788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931296.8501449788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1054570.701098888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1054570.701098888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959563.5401890351</v>
      </c>
      <c r="H67" s="6">
        <v>0</v>
      </c>
      <c r="I67" s="6">
        <v>0</v>
      </c>
      <c r="J67" s="6">
        <v>0</v>
      </c>
      <c r="K67" s="5">
        <f t="shared" si="18"/>
        <v>959563.5401890351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1015362.117402254</v>
      </c>
      <c r="I68" s="6">
        <v>0</v>
      </c>
      <c r="J68" s="6">
        <v>0</v>
      </c>
      <c r="K68" s="5">
        <f t="shared" si="18"/>
        <v>1015362.117402254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539875.78</v>
      </c>
      <c r="J70" s="6">
        <v>0</v>
      </c>
      <c r="K70" s="5">
        <f t="shared" si="18"/>
        <v>539875.78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895964.0599999999</v>
      </c>
      <c r="J71" s="6">
        <v>0</v>
      </c>
      <c r="K71" s="5">
        <f t="shared" si="18"/>
        <v>895964.0599999999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498478.5951689419</v>
      </c>
      <c r="K72" s="5">
        <f t="shared" si="18"/>
        <v>498478.5951689419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2023-01-17T22:19:59Z</dcterms:modified>
  <cp:category/>
  <cp:version/>
  <cp:contentType/>
  <cp:contentStatus/>
</cp:coreProperties>
</file>