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<sst xmlns="http://schemas.openxmlformats.org/spreadsheetml/2006/main" count="86" uniqueCount="85">
  <si>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</si>
  <si>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</si>
  <si>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</si>
  <si>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</si>
  <si>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</si>
  <si>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</si>
  <si>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</si>
  <si>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</si>
  <si>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</si>
  <si>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</si>
  <si>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</si>
  <si>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</si>
  <si>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</si>
  <si>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</si>
  <si>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</si>
  <si>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</si>
  <si>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</si>
  <si>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</si>
  <si>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</si>
  <si>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</si>
  <si>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</si>
  <si>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</si>
  <si>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</si>
  <si>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</si>
  <si>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</si>
  <si>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</si>
  <si>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</si>
  <si>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</si>
  <si>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</si>
  <si>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</si>
  <si>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</si>
  <si>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</si>
  <si>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</si>
  <si>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</si>
  <si>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</si>
  <si>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</si>
  <si>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</si>
  <si>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</si>
  <si>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</si>
  <si>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</si>
  <si>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</si>
  <si>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</si>
  <si>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</si>
  <si>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</si>
  <si>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</si>
  <si>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</si>
  <si>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</si>
  <si>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</si>
  <si>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</si>
  <si>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</si>
  <si>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</si>
  <si>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</si>
  <si>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</si>
  <si>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</si>
  <si>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</si>
  <si>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</si>
  <si>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</si>
  <si>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</si>
  <si>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</si>
  <si>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</si>
  <si>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</si>
  <si>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</si>
  <si>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</si>
  <si>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</si>
  <si>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</si>
  <si>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</si>
  <si>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</si>
  <si>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</si>
  <si>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</si>
  <si>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</si>
  <si>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</si>
  <si>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</si>
  <si>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</si>
  <si>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</si>
  <si>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</si>
  <si>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</si>
  <si>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</si>
  <si>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</si>
  <si>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</si>
  <si>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</si>
  <si>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</si>
  <si>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</si>
  <si>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</si>
  <si>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</si>
  <si>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OPERAÇÃO 31/01/23 - VENCIMENTO 07/02/23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</si>
</sst>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79968</v>
      </c>
      <c r="C7" s="10">
        <f aca="true" t="shared" si="0" ref="C7:K7">C8+C11</f>
        <v>96015</v>
      </c>
      <c r="D7" s="10">
        <f t="shared" si="0"/>
        <v>283877</v>
      </c>
      <c r="E7" s="10">
        <f t="shared" si="0"/>
        <v>229399</v>
      </c>
      <c r="F7" s="10">
        <f t="shared" si="0"/>
        <v>230449</v>
      </c>
      <c r="G7" s="10">
        <f t="shared" si="0"/>
        <v>131255</v>
      </c>
      <c r="H7" s="10">
        <f t="shared" si="0"/>
        <v>72199</v>
      </c>
      <c r="I7" s="10">
        <f t="shared" si="0"/>
        <v>107901</v>
      </c>
      <c r="J7" s="10">
        <f t="shared" si="0"/>
        <v>109289</v>
      </c>
      <c r="K7" s="10">
        <f t="shared" si="0"/>
        <v>198866</v>
      </c>
      <c r="L7" s="10">
        <f aca="true" t="shared" si="1" ref="L7:L13">SUM(B7:K7)</f>
        <v>1539218</v>
      </c>
      <c r="M7" s="11"/>
    </row>
    <row r="8" spans="1:13" ht="17.25" customHeight="1">
      <c r="A8" s="12" t="s">
        <v>83</v>
      </c>
      <c r="B8" s="13">
        <f>B9+B10</f>
        <v>5577</v>
      </c>
      <c r="C8" s="13">
        <f aca="true" t="shared" si="2" ref="C8:K8">C9+C10</f>
        <v>6183</v>
      </c>
      <c r="D8" s="13">
        <f t="shared" si="2"/>
        <v>18859</v>
      </c>
      <c r="E8" s="13">
        <f t="shared" si="2"/>
        <v>13318</v>
      </c>
      <c r="F8" s="13">
        <f t="shared" si="2"/>
        <v>11792</v>
      </c>
      <c r="G8" s="13">
        <f t="shared" si="2"/>
        <v>9041</v>
      </c>
      <c r="H8" s="13">
        <f t="shared" si="2"/>
        <v>4410</v>
      </c>
      <c r="I8" s="13">
        <f t="shared" si="2"/>
        <v>5139</v>
      </c>
      <c r="J8" s="13">
        <f t="shared" si="2"/>
        <v>6654</v>
      </c>
      <c r="K8" s="13">
        <f t="shared" si="2"/>
        <v>11883</v>
      </c>
      <c r="L8" s="13">
        <f t="shared" si="1"/>
        <v>92856</v>
      </c>
      <c r="M8"/>
    </row>
    <row r="9" spans="1:13" ht="17.25" customHeight="1">
      <c r="A9" s="14" t="s">
        <v>18</v>
      </c>
      <c r="B9" s="15">
        <v>5576</v>
      </c>
      <c r="C9" s="15">
        <v>6183</v>
      </c>
      <c r="D9" s="15">
        <v>18859</v>
      </c>
      <c r="E9" s="15">
        <v>13318</v>
      </c>
      <c r="F9" s="15">
        <v>11792</v>
      </c>
      <c r="G9" s="15">
        <v>9041</v>
      </c>
      <c r="H9" s="15">
        <v>4370</v>
      </c>
      <c r="I9" s="15">
        <v>5139</v>
      </c>
      <c r="J9" s="15">
        <v>6654</v>
      </c>
      <c r="K9" s="15">
        <v>11883</v>
      </c>
      <c r="L9" s="13">
        <f t="shared" si="1"/>
        <v>92815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40</v>
      </c>
      <c r="I10" s="15">
        <v>0</v>
      </c>
      <c r="J10" s="15">
        <v>0</v>
      </c>
      <c r="K10" s="15">
        <v>0</v>
      </c>
      <c r="L10" s="13">
        <f t="shared" si="1"/>
        <v>41</v>
      </c>
      <c r="M10"/>
    </row>
    <row r="11" spans="1:13" ht="17.25" customHeight="1">
      <c r="A11" s="12" t="s">
        <v>71</v>
      </c>
      <c r="B11" s="15">
        <v>74391</v>
      </c>
      <c r="C11" s="15">
        <v>89832</v>
      </c>
      <c r="D11" s="15">
        <v>265018</v>
      </c>
      <c r="E11" s="15">
        <v>216081</v>
      </c>
      <c r="F11" s="15">
        <v>218657</v>
      </c>
      <c r="G11" s="15">
        <v>122214</v>
      </c>
      <c r="H11" s="15">
        <v>67789</v>
      </c>
      <c r="I11" s="15">
        <v>102762</v>
      </c>
      <c r="J11" s="15">
        <v>102635</v>
      </c>
      <c r="K11" s="15">
        <v>186983</v>
      </c>
      <c r="L11" s="13">
        <f t="shared" si="1"/>
        <v>1446362</v>
      </c>
      <c r="M11" s="60"/>
    </row>
    <row r="12" spans="1:13" ht="17.25" customHeight="1">
      <c r="A12" s="14" t="s">
        <v>72</v>
      </c>
      <c r="B12" s="15">
        <v>8615</v>
      </c>
      <c r="C12" s="15">
        <v>6815</v>
      </c>
      <c r="D12" s="15">
        <v>24148</v>
      </c>
      <c r="E12" s="15">
        <v>22086</v>
      </c>
      <c r="F12" s="15">
        <v>18520</v>
      </c>
      <c r="G12" s="15">
        <v>11584</v>
      </c>
      <c r="H12" s="15">
        <v>6252</v>
      </c>
      <c r="I12" s="15">
        <v>5768</v>
      </c>
      <c r="J12" s="15">
        <v>7672</v>
      </c>
      <c r="K12" s="15">
        <v>12079</v>
      </c>
      <c r="L12" s="13">
        <f t="shared" si="1"/>
        <v>123539</v>
      </c>
      <c r="M12" s="60"/>
    </row>
    <row r="13" spans="1:13" ht="17.25" customHeight="1">
      <c r="A13" s="14" t="s">
        <v>73</v>
      </c>
      <c r="B13" s="15">
        <f>+B11-B12</f>
        <v>65776</v>
      </c>
      <c r="C13" s="15">
        <f aca="true" t="shared" si="3" ref="C13:K13">+C11-C12</f>
        <v>83017</v>
      </c>
      <c r="D13" s="15">
        <f t="shared" si="3"/>
        <v>240870</v>
      </c>
      <c r="E13" s="15">
        <f t="shared" si="3"/>
        <v>193995</v>
      </c>
      <c r="F13" s="15">
        <f t="shared" si="3"/>
        <v>200137</v>
      </c>
      <c r="G13" s="15">
        <f t="shared" si="3"/>
        <v>110630</v>
      </c>
      <c r="H13" s="15">
        <f t="shared" si="3"/>
        <v>61537</v>
      </c>
      <c r="I13" s="15">
        <f t="shared" si="3"/>
        <v>96994</v>
      </c>
      <c r="J13" s="15">
        <f t="shared" si="3"/>
        <v>94963</v>
      </c>
      <c r="K13" s="15">
        <f t="shared" si="3"/>
        <v>174904</v>
      </c>
      <c r="L13" s="13">
        <f t="shared" si="1"/>
        <v>1322823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74</v>
      </c>
      <c r="B16" s="20">
        <v>-0.0821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1.227001871253719</v>
      </c>
      <c r="C18" s="22">
        <v>1.175093114145655</v>
      </c>
      <c r="D18" s="22">
        <v>1.050542340823954</v>
      </c>
      <c r="E18" s="22">
        <v>1.077563900487889</v>
      </c>
      <c r="F18" s="22">
        <v>1.243313873495055</v>
      </c>
      <c r="G18" s="22">
        <v>1.186555151874764</v>
      </c>
      <c r="H18" s="22">
        <v>1.056543630907729</v>
      </c>
      <c r="I18" s="22">
        <v>1.130137821510398</v>
      </c>
      <c r="J18" s="22">
        <v>1.268817392252921</v>
      </c>
      <c r="K18" s="22">
        <v>1.068940286612539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712178.49</v>
      </c>
      <c r="C20" s="25">
        <f aca="true" t="shared" si="4" ref="C20:K20">SUM(C21:C28)</f>
        <v>477089.8900000001</v>
      </c>
      <c r="D20" s="25">
        <f t="shared" si="4"/>
        <v>1509603.16</v>
      </c>
      <c r="E20" s="25">
        <f t="shared" si="4"/>
        <v>1263059.98</v>
      </c>
      <c r="F20" s="25">
        <f t="shared" si="4"/>
        <v>1310150.1900000002</v>
      </c>
      <c r="G20" s="25">
        <f t="shared" si="4"/>
        <v>781825.75</v>
      </c>
      <c r="H20" s="25">
        <f t="shared" si="4"/>
        <v>423563.45</v>
      </c>
      <c r="I20" s="25">
        <f t="shared" si="4"/>
        <v>549844.1300000001</v>
      </c>
      <c r="J20" s="25">
        <f t="shared" si="4"/>
        <v>679728.2799999999</v>
      </c>
      <c r="K20" s="25">
        <f t="shared" si="4"/>
        <v>847845.25</v>
      </c>
      <c r="L20" s="25">
        <f>SUM(B20:K20)</f>
        <v>8554888.57</v>
      </c>
      <c r="M20"/>
    </row>
    <row r="21" spans="1:13" ht="17.25" customHeight="1">
      <c r="A21" s="26" t="s">
        <v>22</v>
      </c>
      <c r="B21" s="56">
        <f>ROUND((B15+B16)*B7,2)</f>
        <v>575745.61</v>
      </c>
      <c r="C21" s="56">
        <f aca="true" t="shared" si="5" ref="C21:K21">ROUND((C15+C16)*C7,2)</f>
        <v>394007.15</v>
      </c>
      <c r="D21" s="56">
        <f t="shared" si="5"/>
        <v>1386455.27</v>
      </c>
      <c r="E21" s="56">
        <f t="shared" si="5"/>
        <v>1134882.73</v>
      </c>
      <c r="F21" s="56">
        <f t="shared" si="5"/>
        <v>1007338.67</v>
      </c>
      <c r="G21" s="56">
        <f t="shared" si="5"/>
        <v>630864.03</v>
      </c>
      <c r="H21" s="56">
        <f t="shared" si="5"/>
        <v>382250.39</v>
      </c>
      <c r="I21" s="56">
        <f t="shared" si="5"/>
        <v>473642.23</v>
      </c>
      <c r="J21" s="56">
        <f t="shared" si="5"/>
        <v>516663.75</v>
      </c>
      <c r="K21" s="56">
        <f t="shared" si="5"/>
        <v>767722.19</v>
      </c>
      <c r="L21" s="33">
        <f aca="true" t="shared" si="6" ref="L21:L28">SUM(B21:K21)</f>
        <v>7269572.02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130695.33</v>
      </c>
      <c r="C22" s="33">
        <f t="shared" si="7"/>
        <v>68987.94</v>
      </c>
      <c r="D22" s="33">
        <f t="shared" si="7"/>
        <v>70074.69</v>
      </c>
      <c r="E22" s="33">
        <f t="shared" si="7"/>
        <v>88025.93</v>
      </c>
      <c r="F22" s="33">
        <f t="shared" si="7"/>
        <v>245099.47</v>
      </c>
      <c r="G22" s="33">
        <f t="shared" si="7"/>
        <v>117690.93</v>
      </c>
      <c r="H22" s="33">
        <f t="shared" si="7"/>
        <v>21613.82</v>
      </c>
      <c r="I22" s="33">
        <f t="shared" si="7"/>
        <v>61638.77</v>
      </c>
      <c r="J22" s="33">
        <f t="shared" si="7"/>
        <v>138888.2</v>
      </c>
      <c r="K22" s="33">
        <f t="shared" si="7"/>
        <v>52926.99</v>
      </c>
      <c r="L22" s="33">
        <f t="shared" si="6"/>
        <v>995642.0700000001</v>
      </c>
      <c r="M22"/>
    </row>
    <row r="23" spans="1:13" ht="17.25" customHeight="1">
      <c r="A23" s="27" t="s">
        <v>24</v>
      </c>
      <c r="B23" s="33">
        <v>2941.36</v>
      </c>
      <c r="C23" s="33">
        <v>11614.92</v>
      </c>
      <c r="D23" s="33">
        <v>47186.88</v>
      </c>
      <c r="E23" s="33">
        <v>34741.9</v>
      </c>
      <c r="F23" s="33">
        <v>53916.84</v>
      </c>
      <c r="G23" s="33">
        <v>32083.5</v>
      </c>
      <c r="H23" s="33">
        <v>17306.87</v>
      </c>
      <c r="I23" s="33">
        <v>11964.5</v>
      </c>
      <c r="J23" s="33">
        <v>19657.72</v>
      </c>
      <c r="K23" s="33">
        <v>22364.06</v>
      </c>
      <c r="L23" s="33">
        <f t="shared" si="6"/>
        <v>253778.55</v>
      </c>
      <c r="M23"/>
    </row>
    <row r="24" spans="1:13" ht="17.25" customHeight="1">
      <c r="A24" s="27" t="s">
        <v>25</v>
      </c>
      <c r="B24" s="33">
        <v>1729.28</v>
      </c>
      <c r="C24" s="29">
        <v>1729.28</v>
      </c>
      <c r="D24" s="29">
        <v>3458.56</v>
      </c>
      <c r="E24" s="29">
        <v>3458.56</v>
      </c>
      <c r="F24" s="33">
        <v>1729.28</v>
      </c>
      <c r="G24" s="29">
        <v>0</v>
      </c>
      <c r="H24" s="33">
        <v>1729.28</v>
      </c>
      <c r="I24" s="29">
        <v>1729.28</v>
      </c>
      <c r="J24" s="29">
        <v>3458.56</v>
      </c>
      <c r="K24" s="29">
        <v>3458.56</v>
      </c>
      <c r="L24" s="33">
        <f t="shared" si="6"/>
        <v>22480.640000000003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75</v>
      </c>
      <c r="B26" s="33">
        <v>612.22</v>
      </c>
      <c r="C26" s="33">
        <v>409.02</v>
      </c>
      <c r="D26" s="33">
        <v>1297.39</v>
      </c>
      <c r="E26" s="33">
        <v>1086.37</v>
      </c>
      <c r="F26" s="33">
        <v>1125.45</v>
      </c>
      <c r="G26" s="33">
        <v>672.14</v>
      </c>
      <c r="H26" s="33">
        <v>364.73</v>
      </c>
      <c r="I26" s="33">
        <v>471.54</v>
      </c>
      <c r="J26" s="33">
        <v>583.57</v>
      </c>
      <c r="K26" s="33">
        <v>729.46</v>
      </c>
      <c r="L26" s="33">
        <f t="shared" si="6"/>
        <v>7351.889999999999</v>
      </c>
      <c r="M26" s="60"/>
    </row>
    <row r="27" spans="1:13" ht="17.25" customHeight="1">
      <c r="A27" s="27" t="s">
        <v>76</v>
      </c>
      <c r="B27" s="33">
        <v>314.15</v>
      </c>
      <c r="C27" s="33">
        <v>237.55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203.45</v>
      </c>
      <c r="I27" s="33">
        <v>271.27</v>
      </c>
      <c r="J27" s="33">
        <v>326.82</v>
      </c>
      <c r="K27" s="33">
        <v>440.79</v>
      </c>
      <c r="L27" s="33">
        <f t="shared" si="6"/>
        <v>4156.11</v>
      </c>
      <c r="M27" s="60"/>
    </row>
    <row r="28" spans="1:13" ht="17.25" customHeight="1">
      <c r="A28" s="27" t="s">
        <v>77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-130187.82</v>
      </c>
      <c r="C31" s="33">
        <f t="shared" si="8"/>
        <v>-29479.600000000002</v>
      </c>
      <c r="D31" s="33">
        <f t="shared" si="8"/>
        <v>-90193.93000000001</v>
      </c>
      <c r="E31" s="33">
        <f t="shared" si="8"/>
        <v>1067441.14</v>
      </c>
      <c r="F31" s="33">
        <f t="shared" si="8"/>
        <v>-58143.020000000004</v>
      </c>
      <c r="G31" s="33">
        <f t="shared" si="8"/>
        <v>-43517.950000000004</v>
      </c>
      <c r="H31" s="33">
        <f t="shared" si="8"/>
        <v>-27567.91</v>
      </c>
      <c r="I31" s="33">
        <f t="shared" si="8"/>
        <v>438909.42</v>
      </c>
      <c r="J31" s="33">
        <f t="shared" si="8"/>
        <v>-32522.6</v>
      </c>
      <c r="K31" s="33">
        <f t="shared" si="8"/>
        <v>-56341.45</v>
      </c>
      <c r="L31" s="33">
        <f aca="true" t="shared" si="9" ref="L31:L38">SUM(B31:K31)</f>
        <v>1038396.2799999998</v>
      </c>
      <c r="M31"/>
    </row>
    <row r="32" spans="1:13" ht="18.75" customHeight="1">
      <c r="A32" s="27" t="s">
        <v>28</v>
      </c>
      <c r="B32" s="33">
        <f>B33+B34+B35+B36</f>
        <v>-24534.4</v>
      </c>
      <c r="C32" s="33">
        <f aca="true" t="shared" si="10" ref="C32:K32">C33+C34+C35+C36</f>
        <v>-27205.2</v>
      </c>
      <c r="D32" s="33">
        <f t="shared" si="10"/>
        <v>-82979.6</v>
      </c>
      <c r="E32" s="33">
        <f t="shared" si="10"/>
        <v>-58599.2</v>
      </c>
      <c r="F32" s="33">
        <f t="shared" si="10"/>
        <v>-51884.8</v>
      </c>
      <c r="G32" s="33">
        <f t="shared" si="10"/>
        <v>-39780.4</v>
      </c>
      <c r="H32" s="33">
        <f t="shared" si="10"/>
        <v>-19228</v>
      </c>
      <c r="I32" s="33">
        <f t="shared" si="10"/>
        <v>-44468.5</v>
      </c>
      <c r="J32" s="33">
        <f t="shared" si="10"/>
        <v>-29277.6</v>
      </c>
      <c r="K32" s="33">
        <f t="shared" si="10"/>
        <v>-52285.2</v>
      </c>
      <c r="L32" s="33">
        <f t="shared" si="9"/>
        <v>-430242.9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-24534.4</v>
      </c>
      <c r="C33" s="33">
        <f t="shared" si="11"/>
        <v>-27205.2</v>
      </c>
      <c r="D33" s="33">
        <f t="shared" si="11"/>
        <v>-82979.6</v>
      </c>
      <c r="E33" s="33">
        <f t="shared" si="11"/>
        <v>-58599.2</v>
      </c>
      <c r="F33" s="33">
        <f t="shared" si="11"/>
        <v>-51884.8</v>
      </c>
      <c r="G33" s="33">
        <f t="shared" si="11"/>
        <v>-39780.4</v>
      </c>
      <c r="H33" s="33">
        <f t="shared" si="11"/>
        <v>-19228</v>
      </c>
      <c r="I33" s="33">
        <f t="shared" si="11"/>
        <v>-22611.6</v>
      </c>
      <c r="J33" s="33">
        <f t="shared" si="11"/>
        <v>-29277.6</v>
      </c>
      <c r="K33" s="33">
        <f t="shared" si="11"/>
        <v>-52285.2</v>
      </c>
      <c r="L33" s="33">
        <f t="shared" si="9"/>
        <v>-408386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-21856.9</v>
      </c>
      <c r="J36" s="17">
        <v>0</v>
      </c>
      <c r="K36" s="17">
        <v>0</v>
      </c>
      <c r="L36" s="33">
        <f t="shared" si="9"/>
        <v>-21856.9</v>
      </c>
      <c r="M36"/>
    </row>
    <row r="37" spans="1:13" s="36" customFormat="1" ht="18.75" customHeight="1">
      <c r="A37" s="27" t="s">
        <v>32</v>
      </c>
      <c r="B37" s="38">
        <f>SUM(B38:B49)</f>
        <v>-105653.42000000001</v>
      </c>
      <c r="C37" s="38">
        <f aca="true" t="shared" si="12" ref="C37:K37">SUM(C38:C49)</f>
        <v>-2274.4</v>
      </c>
      <c r="D37" s="38">
        <f t="shared" si="12"/>
        <v>-7214.33</v>
      </c>
      <c r="E37" s="38">
        <f t="shared" si="12"/>
        <v>1126040.3399999999</v>
      </c>
      <c r="F37" s="38">
        <f t="shared" si="12"/>
        <v>-6258.22</v>
      </c>
      <c r="G37" s="38">
        <f t="shared" si="12"/>
        <v>-3737.55</v>
      </c>
      <c r="H37" s="38">
        <f t="shared" si="12"/>
        <v>-8339.91</v>
      </c>
      <c r="I37" s="38">
        <f t="shared" si="12"/>
        <v>483377.92</v>
      </c>
      <c r="J37" s="38">
        <f t="shared" si="12"/>
        <v>-3245</v>
      </c>
      <c r="K37" s="38">
        <f t="shared" si="12"/>
        <v>-4056.25</v>
      </c>
      <c r="L37" s="33">
        <f t="shared" si="9"/>
        <v>1468639.1799999997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-24196.13</v>
      </c>
      <c r="C39" s="17">
        <v>0</v>
      </c>
      <c r="D39" s="17">
        <v>0</v>
      </c>
      <c r="E39" s="33">
        <v>-5518.74</v>
      </c>
      <c r="F39" s="28">
        <v>0</v>
      </c>
      <c r="G39" s="28">
        <v>0</v>
      </c>
      <c r="H39" s="33">
        <v>-6311.78</v>
      </c>
      <c r="I39" s="17">
        <v>0</v>
      </c>
      <c r="J39" s="28">
        <v>0</v>
      </c>
      <c r="K39" s="17">
        <v>0</v>
      </c>
      <c r="L39" s="33">
        <f>SUM(B39:K39)</f>
        <v>-36026.65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2316600</v>
      </c>
      <c r="F46" s="17">
        <v>0</v>
      </c>
      <c r="G46" s="17">
        <v>0</v>
      </c>
      <c r="H46" s="17">
        <v>0</v>
      </c>
      <c r="I46" s="17">
        <v>1021500</v>
      </c>
      <c r="J46" s="17">
        <v>0</v>
      </c>
      <c r="K46" s="17">
        <v>0</v>
      </c>
      <c r="L46" s="17">
        <f>SUM(B46:K46)</f>
        <v>3338100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-3404.35</v>
      </c>
      <c r="C48" s="17">
        <v>-2274.4</v>
      </c>
      <c r="D48" s="17">
        <v>-7214.33</v>
      </c>
      <c r="E48" s="17">
        <v>-6040.92</v>
      </c>
      <c r="F48" s="17">
        <v>-6258.22</v>
      </c>
      <c r="G48" s="17">
        <v>-3737.55</v>
      </c>
      <c r="H48" s="17">
        <v>-2028.13</v>
      </c>
      <c r="I48" s="17">
        <v>-2622.08</v>
      </c>
      <c r="J48" s="17">
        <v>-3245</v>
      </c>
      <c r="K48" s="17">
        <v>-4056.25</v>
      </c>
      <c r="L48" s="30">
        <f t="shared" si="13"/>
        <v>-40881.23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78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80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581990.6699999999</v>
      </c>
      <c r="C55" s="41">
        <f t="shared" si="16"/>
        <v>447610.2900000001</v>
      </c>
      <c r="D55" s="41">
        <f t="shared" si="16"/>
        <v>1419409.23</v>
      </c>
      <c r="E55" s="41">
        <f t="shared" si="16"/>
        <v>2330501.12</v>
      </c>
      <c r="F55" s="41">
        <f t="shared" si="16"/>
        <v>1252007.1700000002</v>
      </c>
      <c r="G55" s="41">
        <f t="shared" si="16"/>
        <v>738307.8</v>
      </c>
      <c r="H55" s="41">
        <f t="shared" si="16"/>
        <v>395995.54000000004</v>
      </c>
      <c r="I55" s="41">
        <f t="shared" si="16"/>
        <v>988753.55</v>
      </c>
      <c r="J55" s="41">
        <f t="shared" si="16"/>
        <v>647205.6799999999</v>
      </c>
      <c r="K55" s="41">
        <f t="shared" si="16"/>
        <v>791503.8</v>
      </c>
      <c r="L55" s="42">
        <f t="shared" si="14"/>
        <v>9593284.850000001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581990.67</v>
      </c>
      <c r="C61" s="41">
        <f aca="true" t="shared" si="18" ref="C61:J61">SUM(C62:C73)</f>
        <v>447610.29000000004</v>
      </c>
      <c r="D61" s="41">
        <f t="shared" si="18"/>
        <v>1419409.2347602958</v>
      </c>
      <c r="E61" s="41">
        <f t="shared" si="18"/>
        <v>2330501.1210354</v>
      </c>
      <c r="F61" s="41">
        <f t="shared" si="18"/>
        <v>1252007.173623304</v>
      </c>
      <c r="G61" s="41">
        <f t="shared" si="18"/>
        <v>738307.80488181</v>
      </c>
      <c r="H61" s="41">
        <f t="shared" si="18"/>
        <v>395995.5449635411</v>
      </c>
      <c r="I61" s="41">
        <f>SUM(I62:I78)</f>
        <v>988753.547982602</v>
      </c>
      <c r="J61" s="41">
        <f t="shared" si="18"/>
        <v>647205.681919273</v>
      </c>
      <c r="K61" s="41">
        <f>SUM(K62:K75)</f>
        <v>791503.8</v>
      </c>
      <c r="L61" s="46">
        <f>SUM(B61:K61)</f>
        <v>9593284.869166227</v>
      </c>
      <c r="M61" s="40"/>
    </row>
    <row r="62" spans="1:13" ht="18.75" customHeight="1">
      <c r="A62" s="47" t="s">
        <v>46</v>
      </c>
      <c r="B62" s="48">
        <v>581990.67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581990.67</v>
      </c>
      <c r="M62"/>
    </row>
    <row r="63" spans="1:13" ht="18.75" customHeight="1">
      <c r="A63" s="47" t="s">
        <v>55</v>
      </c>
      <c r="B63" s="17">
        <v>0</v>
      </c>
      <c r="C63" s="48">
        <v>390987.59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390987.59</v>
      </c>
      <c r="M63"/>
    </row>
    <row r="64" spans="1:13" ht="18.75" customHeight="1">
      <c r="A64" s="47" t="s">
        <v>56</v>
      </c>
      <c r="B64" s="17">
        <v>0</v>
      </c>
      <c r="C64" s="48">
        <v>56622.7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56622.7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1419409.2347602958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1419409.2347602958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2330501.1210354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2330501.1210354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1252007.173623304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1252007.173623304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738307.80488181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738307.80488181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395995.5449635411</v>
      </c>
      <c r="I69" s="17">
        <v>0</v>
      </c>
      <c r="J69" s="17">
        <v>0</v>
      </c>
      <c r="K69" s="17">
        <v>0</v>
      </c>
      <c r="L69" s="46">
        <f t="shared" si="19"/>
        <v>395995.5449635411</v>
      </c>
    </row>
    <row r="70" spans="1:12" ht="18.75" customHeight="1">
      <c r="A70" s="47" t="s">
        <v>81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988753.547982602</v>
      </c>
      <c r="J70" s="17">
        <v>0</v>
      </c>
      <c r="K70" s="17">
        <v>0</v>
      </c>
      <c r="L70" s="46">
        <f t="shared" si="19"/>
        <v>988753.547982602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647205.681919273</v>
      </c>
      <c r="K71" s="17">
        <v>0</v>
      </c>
      <c r="L71" s="46">
        <f t="shared" si="19"/>
        <v>647205.681919273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459072.2</v>
      </c>
      <c r="L72" s="46">
        <f t="shared" si="19"/>
        <v>459072.2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332431.6</v>
      </c>
      <c r="L73" s="46">
        <f t="shared" si="19"/>
        <v>332431.6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82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2023-02-07T09:42:22Z</dcterms:modified>
  <cp:category/>
  <cp:version/>
  <cp:contentType/>
  <cp:contentStatus/>
</cp:coreProperties>
</file>