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<sst xmlns="http://schemas.openxmlformats.org/spreadsheetml/2006/main" count="86" uniqueCount="85">
  <si>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</si>
  <si>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</si>
  <si>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</si>
  <si>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</si>
  <si>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</si>
  <si>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</si>
  <si>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</si>
  <si>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</si>
  <si>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</si>
  <si>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</si>
  <si>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</si>
  <si>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</si>
  <si>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</si>
  <si>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</si>
  <si>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</si>
  <si>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</si>
  <si>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</si>
  <si>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</si>
  <si>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</si>
  <si>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</si>
  <si>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</si>
  <si>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</si>
  <si>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</si>
  <si>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</si>
  <si>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</si>
  <si>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</si>
  <si>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</si>
  <si>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</si>
  <si>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</si>
  <si>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</si>
  <si>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</si>
  <si>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</si>
  <si>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</si>
  <si>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</si>
  <si>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</si>
  <si>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</si>
  <si>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</si>
  <si>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</si>
  <si>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</si>
  <si>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</si>
  <si>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</si>
  <si>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</si>
  <si>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</si>
  <si>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</si>
  <si>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</si>
  <si>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</si>
  <si>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</si>
  <si>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</si>
  <si>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</si>
  <si>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</si>
  <si>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</si>
  <si>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</si>
  <si>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</si>
  <si>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</si>
  <si>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</si>
  <si>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</si>
  <si>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</si>
  <si>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</si>
  <si>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</si>
  <si>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</si>
  <si>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</si>
  <si>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</si>
  <si>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</si>
  <si>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</si>
  <si>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</si>
  <si>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</si>
  <si>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</si>
  <si>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</si>
  <si>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</si>
  <si>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</si>
  <si>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</si>
  <si>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</si>
  <si>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</si>
  <si>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</si>
  <si>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</si>
  <si>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</si>
  <si>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</si>
  <si>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</si>
  <si>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</si>
  <si>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</si>
  <si>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</si>
  <si>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</si>
  <si>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</si>
  <si>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</si>
  <si>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30/01/23 - VENCIMENTO 06/02/23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</si>
</sst>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77695</v>
      </c>
      <c r="C7" s="10">
        <f aca="true" t="shared" si="0" ref="C7:K7">C8+C11</f>
        <v>92545</v>
      </c>
      <c r="D7" s="10">
        <f t="shared" si="0"/>
        <v>272660</v>
      </c>
      <c r="E7" s="10">
        <f t="shared" si="0"/>
        <v>220701</v>
      </c>
      <c r="F7" s="10">
        <f t="shared" si="0"/>
        <v>224591</v>
      </c>
      <c r="G7" s="10">
        <f t="shared" si="0"/>
        <v>125891</v>
      </c>
      <c r="H7" s="10">
        <f t="shared" si="0"/>
        <v>69177</v>
      </c>
      <c r="I7" s="10">
        <f t="shared" si="0"/>
        <v>104004</v>
      </c>
      <c r="J7" s="10">
        <f t="shared" si="0"/>
        <v>102759</v>
      </c>
      <c r="K7" s="10">
        <f t="shared" si="0"/>
        <v>190145</v>
      </c>
      <c r="L7" s="10">
        <f aca="true" t="shared" si="1" ref="L7:L13">SUM(B7:K7)</f>
        <v>1480168</v>
      </c>
      <c r="M7" s="11"/>
    </row>
    <row r="8" spans="1:13" ht="17.25" customHeight="1">
      <c r="A8" s="12" t="s">
        <v>83</v>
      </c>
      <c r="B8" s="13">
        <f>B9+B10</f>
        <v>5399</v>
      </c>
      <c r="C8" s="13">
        <f aca="true" t="shared" si="2" ref="C8:K8">C9+C10</f>
        <v>6008</v>
      </c>
      <c r="D8" s="13">
        <f t="shared" si="2"/>
        <v>18600</v>
      </c>
      <c r="E8" s="13">
        <f t="shared" si="2"/>
        <v>13637</v>
      </c>
      <c r="F8" s="13">
        <f t="shared" si="2"/>
        <v>12380</v>
      </c>
      <c r="G8" s="13">
        <f t="shared" si="2"/>
        <v>8878</v>
      </c>
      <c r="H8" s="13">
        <f t="shared" si="2"/>
        <v>4265</v>
      </c>
      <c r="I8" s="13">
        <f t="shared" si="2"/>
        <v>4932</v>
      </c>
      <c r="J8" s="13">
        <f t="shared" si="2"/>
        <v>6354</v>
      </c>
      <c r="K8" s="13">
        <f t="shared" si="2"/>
        <v>11517</v>
      </c>
      <c r="L8" s="13">
        <f t="shared" si="1"/>
        <v>91970</v>
      </c>
      <c r="M8"/>
    </row>
    <row r="9" spans="1:13" ht="17.25" customHeight="1">
      <c r="A9" s="14" t="s">
        <v>18</v>
      </c>
      <c r="B9" s="15">
        <v>5398</v>
      </c>
      <c r="C9" s="15">
        <v>6008</v>
      </c>
      <c r="D9" s="15">
        <v>18600</v>
      </c>
      <c r="E9" s="15">
        <v>13637</v>
      </c>
      <c r="F9" s="15">
        <v>12380</v>
      </c>
      <c r="G9" s="15">
        <v>8878</v>
      </c>
      <c r="H9" s="15">
        <v>4222</v>
      </c>
      <c r="I9" s="15">
        <v>4932</v>
      </c>
      <c r="J9" s="15">
        <v>6354</v>
      </c>
      <c r="K9" s="15">
        <v>11517</v>
      </c>
      <c r="L9" s="13">
        <f t="shared" si="1"/>
        <v>91926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43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72296</v>
      </c>
      <c r="C11" s="15">
        <v>86537</v>
      </c>
      <c r="D11" s="15">
        <v>254060</v>
      </c>
      <c r="E11" s="15">
        <v>207064</v>
      </c>
      <c r="F11" s="15">
        <v>212211</v>
      </c>
      <c r="G11" s="15">
        <v>117013</v>
      </c>
      <c r="H11" s="15">
        <v>64912</v>
      </c>
      <c r="I11" s="15">
        <v>99072</v>
      </c>
      <c r="J11" s="15">
        <v>96405</v>
      </c>
      <c r="K11" s="15">
        <v>178628</v>
      </c>
      <c r="L11" s="13">
        <f t="shared" si="1"/>
        <v>1388198</v>
      </c>
      <c r="M11" s="60"/>
    </row>
    <row r="12" spans="1:13" ht="17.25" customHeight="1">
      <c r="A12" s="14" t="s">
        <v>72</v>
      </c>
      <c r="B12" s="15">
        <v>8822</v>
      </c>
      <c r="C12" s="15">
        <v>6529</v>
      </c>
      <c r="D12" s="15">
        <v>22866</v>
      </c>
      <c r="E12" s="15">
        <v>21325</v>
      </c>
      <c r="F12" s="15">
        <v>18514</v>
      </c>
      <c r="G12" s="15">
        <v>11222</v>
      </c>
      <c r="H12" s="15">
        <v>6008</v>
      </c>
      <c r="I12" s="15">
        <v>5717</v>
      </c>
      <c r="J12" s="15">
        <v>7385</v>
      </c>
      <c r="K12" s="15">
        <v>11719</v>
      </c>
      <c r="L12" s="13">
        <f t="shared" si="1"/>
        <v>120107</v>
      </c>
      <c r="M12" s="60"/>
    </row>
    <row r="13" spans="1:13" ht="17.25" customHeight="1">
      <c r="A13" s="14" t="s">
        <v>73</v>
      </c>
      <c r="B13" s="15">
        <f>+B11-B12</f>
        <v>63474</v>
      </c>
      <c r="C13" s="15">
        <f aca="true" t="shared" si="3" ref="C13:K13">+C11-C12</f>
        <v>80008</v>
      </c>
      <c r="D13" s="15">
        <f t="shared" si="3"/>
        <v>231194</v>
      </c>
      <c r="E13" s="15">
        <f t="shared" si="3"/>
        <v>185739</v>
      </c>
      <c r="F13" s="15">
        <f t="shared" si="3"/>
        <v>193697</v>
      </c>
      <c r="G13" s="15">
        <f t="shared" si="3"/>
        <v>105791</v>
      </c>
      <c r="H13" s="15">
        <f t="shared" si="3"/>
        <v>58904</v>
      </c>
      <c r="I13" s="15">
        <f t="shared" si="3"/>
        <v>93355</v>
      </c>
      <c r="J13" s="15">
        <f t="shared" si="3"/>
        <v>89020</v>
      </c>
      <c r="K13" s="15">
        <f t="shared" si="3"/>
        <v>166909</v>
      </c>
      <c r="L13" s="13">
        <f t="shared" si="1"/>
        <v>1268091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1.259977778918452</v>
      </c>
      <c r="C18" s="22">
        <v>1.205951553193693</v>
      </c>
      <c r="D18" s="22">
        <v>1.088453799407502</v>
      </c>
      <c r="E18" s="22">
        <v>1.107517944618746</v>
      </c>
      <c r="F18" s="22">
        <v>1.267502721796716</v>
      </c>
      <c r="G18" s="22">
        <v>1.231683091893262</v>
      </c>
      <c r="H18" s="22">
        <v>1.104600048934208</v>
      </c>
      <c r="I18" s="22">
        <v>1.158468049271277</v>
      </c>
      <c r="J18" s="22">
        <v>1.340082528755381</v>
      </c>
      <c r="K18" s="22">
        <v>1.108632890642206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710746.68</v>
      </c>
      <c r="C20" s="25">
        <f aca="true" t="shared" si="4" ref="C20:K20">SUM(C21:C28)</f>
        <v>472206.4799999999</v>
      </c>
      <c r="D20" s="25">
        <f t="shared" si="4"/>
        <v>1502105.3699999999</v>
      </c>
      <c r="E20" s="25">
        <f t="shared" si="4"/>
        <v>1249528.31</v>
      </c>
      <c r="F20" s="25">
        <f t="shared" si="4"/>
        <v>1302502.22</v>
      </c>
      <c r="G20" s="25">
        <f t="shared" si="4"/>
        <v>778365.62</v>
      </c>
      <c r="H20" s="25">
        <f t="shared" si="4"/>
        <v>425215.24000000005</v>
      </c>
      <c r="I20" s="25">
        <f t="shared" si="4"/>
        <v>543642.1100000001</v>
      </c>
      <c r="J20" s="25">
        <f t="shared" si="4"/>
        <v>675414.8999999999</v>
      </c>
      <c r="K20" s="25">
        <f t="shared" si="4"/>
        <v>841022.89</v>
      </c>
      <c r="L20" s="25">
        <f>SUM(B20:K20)</f>
        <v>8500749.82</v>
      </c>
      <c r="M20"/>
    </row>
    <row r="21" spans="1:13" ht="17.25" customHeight="1">
      <c r="A21" s="26" t="s">
        <v>22</v>
      </c>
      <c r="B21" s="56">
        <f>ROUND((B15+B16)*B7,2)</f>
        <v>559380.69</v>
      </c>
      <c r="C21" s="56">
        <f aca="true" t="shared" si="5" ref="C21:K21">ROUND((C15+C16)*C7,2)</f>
        <v>379767.66</v>
      </c>
      <c r="D21" s="56">
        <f t="shared" si="5"/>
        <v>1331671.44</v>
      </c>
      <c r="E21" s="56">
        <f t="shared" si="5"/>
        <v>1091851.99</v>
      </c>
      <c r="F21" s="56">
        <f t="shared" si="5"/>
        <v>981732.18</v>
      </c>
      <c r="G21" s="56">
        <f t="shared" si="5"/>
        <v>605082.5</v>
      </c>
      <c r="H21" s="56">
        <f t="shared" si="5"/>
        <v>366250.71</v>
      </c>
      <c r="I21" s="56">
        <f t="shared" si="5"/>
        <v>456535.96</v>
      </c>
      <c r="J21" s="56">
        <f t="shared" si="5"/>
        <v>485793.17</v>
      </c>
      <c r="K21" s="56">
        <f t="shared" si="5"/>
        <v>734054.77</v>
      </c>
      <c r="L21" s="33">
        <f aca="true" t="shared" si="6" ref="L21:L28">SUM(B21:K21)</f>
        <v>6992121.07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145426.55</v>
      </c>
      <c r="C22" s="33">
        <f t="shared" si="7"/>
        <v>78213.74</v>
      </c>
      <c r="D22" s="33">
        <f t="shared" si="7"/>
        <v>117791.4</v>
      </c>
      <c r="E22" s="33">
        <f t="shared" si="7"/>
        <v>117393.68</v>
      </c>
      <c r="F22" s="33">
        <f t="shared" si="7"/>
        <v>262616.03</v>
      </c>
      <c r="G22" s="33">
        <f t="shared" si="7"/>
        <v>140187.38</v>
      </c>
      <c r="H22" s="33">
        <f t="shared" si="7"/>
        <v>38309.84</v>
      </c>
      <c r="I22" s="33">
        <f t="shared" si="7"/>
        <v>72346.36</v>
      </c>
      <c r="J22" s="33">
        <f t="shared" si="7"/>
        <v>165209.77</v>
      </c>
      <c r="K22" s="33">
        <f t="shared" si="7"/>
        <v>79742.49</v>
      </c>
      <c r="L22" s="33">
        <f t="shared" si="6"/>
        <v>1217237.2399999998</v>
      </c>
      <c r="M22"/>
    </row>
    <row r="23" spans="1:13" ht="17.25" customHeight="1">
      <c r="A23" s="27" t="s">
        <v>24</v>
      </c>
      <c r="B23" s="33">
        <v>3143.1</v>
      </c>
      <c r="C23" s="33">
        <v>11747.66</v>
      </c>
      <c r="D23" s="33">
        <v>46755.91</v>
      </c>
      <c r="E23" s="33">
        <v>34880.73</v>
      </c>
      <c r="F23" s="33">
        <v>54361.25</v>
      </c>
      <c r="G23" s="33">
        <v>31908.45</v>
      </c>
      <c r="H23" s="33">
        <v>18259.57</v>
      </c>
      <c r="I23" s="33">
        <v>12163.61</v>
      </c>
      <c r="J23" s="33">
        <v>19893.05</v>
      </c>
      <c r="K23" s="33">
        <v>22395.93</v>
      </c>
      <c r="L23" s="33">
        <f t="shared" si="6"/>
        <v>255509.26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406.41</v>
      </c>
      <c r="D26" s="33">
        <v>1297.39</v>
      </c>
      <c r="E26" s="33">
        <v>1078.56</v>
      </c>
      <c r="F26" s="33">
        <v>1122.85</v>
      </c>
      <c r="G26" s="33">
        <v>672.14</v>
      </c>
      <c r="H26" s="33">
        <v>367.33</v>
      </c>
      <c r="I26" s="33">
        <v>468.94</v>
      </c>
      <c r="J26" s="33">
        <v>583.57</v>
      </c>
      <c r="K26" s="33">
        <v>726.85</v>
      </c>
      <c r="L26" s="33">
        <f t="shared" si="6"/>
        <v>7336.26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-129404.6</v>
      </c>
      <c r="C31" s="33">
        <f t="shared" si="8"/>
        <v>-28695.11</v>
      </c>
      <c r="D31" s="33">
        <f t="shared" si="8"/>
        <v>-89054.33</v>
      </c>
      <c r="E31" s="33">
        <f t="shared" si="8"/>
        <v>-71518.90999999992</v>
      </c>
      <c r="F31" s="33">
        <f t="shared" si="8"/>
        <v>-60715.729999999996</v>
      </c>
      <c r="G31" s="33">
        <f t="shared" si="8"/>
        <v>-42800.75</v>
      </c>
      <c r="H31" s="33">
        <f t="shared" si="8"/>
        <v>-26931.34</v>
      </c>
      <c r="I31" s="33">
        <f t="shared" si="8"/>
        <v>-34055.520000000004</v>
      </c>
      <c r="J31" s="33">
        <f t="shared" si="8"/>
        <v>-31202.6</v>
      </c>
      <c r="K31" s="33">
        <f t="shared" si="8"/>
        <v>-54716.560000000005</v>
      </c>
      <c r="L31" s="33">
        <f aca="true" t="shared" si="9" ref="L31:L38">SUM(B31:K31)</f>
        <v>-569095.45</v>
      </c>
      <c r="M31"/>
    </row>
    <row r="32" spans="1:13" ht="18.75" customHeight="1">
      <c r="A32" s="27" t="s">
        <v>28</v>
      </c>
      <c r="B32" s="33">
        <f>B33+B34+B35+B36</f>
        <v>-23751.2</v>
      </c>
      <c r="C32" s="33">
        <f aca="true" t="shared" si="10" ref="C32:K32">C33+C34+C35+C36</f>
        <v>-26435.2</v>
      </c>
      <c r="D32" s="33">
        <f t="shared" si="10"/>
        <v>-81840</v>
      </c>
      <c r="E32" s="33">
        <f t="shared" si="10"/>
        <v>-60002.8</v>
      </c>
      <c r="F32" s="33">
        <f t="shared" si="10"/>
        <v>-54472</v>
      </c>
      <c r="G32" s="33">
        <f t="shared" si="10"/>
        <v>-39063.2</v>
      </c>
      <c r="H32" s="33">
        <f t="shared" si="10"/>
        <v>-18576.8</v>
      </c>
      <c r="I32" s="33">
        <f t="shared" si="10"/>
        <v>-31447.93</v>
      </c>
      <c r="J32" s="33">
        <f t="shared" si="10"/>
        <v>-27957.6</v>
      </c>
      <c r="K32" s="33">
        <f t="shared" si="10"/>
        <v>-50674.8</v>
      </c>
      <c r="L32" s="33">
        <f t="shared" si="9"/>
        <v>-414221.52999999997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-23751.2</v>
      </c>
      <c r="C33" s="33">
        <f t="shared" si="11"/>
        <v>-26435.2</v>
      </c>
      <c r="D33" s="33">
        <f t="shared" si="11"/>
        <v>-81840</v>
      </c>
      <c r="E33" s="33">
        <f t="shared" si="11"/>
        <v>-60002.8</v>
      </c>
      <c r="F33" s="33">
        <f t="shared" si="11"/>
        <v>-54472</v>
      </c>
      <c r="G33" s="33">
        <f t="shared" si="11"/>
        <v>-39063.2</v>
      </c>
      <c r="H33" s="33">
        <f t="shared" si="11"/>
        <v>-18576.8</v>
      </c>
      <c r="I33" s="33">
        <f t="shared" si="11"/>
        <v>-21700.8</v>
      </c>
      <c r="J33" s="33">
        <f t="shared" si="11"/>
        <v>-27957.6</v>
      </c>
      <c r="K33" s="33">
        <f t="shared" si="11"/>
        <v>-50674.8</v>
      </c>
      <c r="L33" s="33">
        <f t="shared" si="9"/>
        <v>-404474.39999999997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-9747.13</v>
      </c>
      <c r="J36" s="17">
        <v>0</v>
      </c>
      <c r="K36" s="17">
        <v>0</v>
      </c>
      <c r="L36" s="33">
        <f t="shared" si="9"/>
        <v>-9747.13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-2259.91</v>
      </c>
      <c r="D37" s="38">
        <f t="shared" si="12"/>
        <v>-7214.33</v>
      </c>
      <c r="E37" s="38">
        <f t="shared" si="12"/>
        <v>-11516.109999999906</v>
      </c>
      <c r="F37" s="38">
        <f t="shared" si="12"/>
        <v>-6243.73</v>
      </c>
      <c r="G37" s="38">
        <f t="shared" si="12"/>
        <v>-3737.55</v>
      </c>
      <c r="H37" s="38">
        <f t="shared" si="12"/>
        <v>-8354.54</v>
      </c>
      <c r="I37" s="38">
        <f t="shared" si="12"/>
        <v>-2607.59</v>
      </c>
      <c r="J37" s="38">
        <f t="shared" si="12"/>
        <v>-3245</v>
      </c>
      <c r="K37" s="38">
        <f t="shared" si="12"/>
        <v>-4041.76</v>
      </c>
      <c r="L37" s="33">
        <f t="shared" si="9"/>
        <v>-154873.91999999993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-3404.35</v>
      </c>
      <c r="C48" s="17">
        <v>-2259.91</v>
      </c>
      <c r="D48" s="17">
        <v>-7214.33</v>
      </c>
      <c r="E48" s="17">
        <v>-5997.46</v>
      </c>
      <c r="F48" s="17">
        <v>-6243.73</v>
      </c>
      <c r="G48" s="17">
        <v>-3737.55</v>
      </c>
      <c r="H48" s="17">
        <v>-2042.61</v>
      </c>
      <c r="I48" s="17">
        <v>-2607.59</v>
      </c>
      <c r="J48" s="17">
        <v>-3245</v>
      </c>
      <c r="K48" s="17">
        <v>-4041.76</v>
      </c>
      <c r="L48" s="30">
        <f t="shared" si="13"/>
        <v>-40794.29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80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581342.0800000001</v>
      </c>
      <c r="C55" s="41">
        <f t="shared" si="16"/>
        <v>443511.36999999994</v>
      </c>
      <c r="D55" s="41">
        <f t="shared" si="16"/>
        <v>1413051.0399999998</v>
      </c>
      <c r="E55" s="41">
        <f t="shared" si="16"/>
        <v>1122832.4100000001</v>
      </c>
      <c r="F55" s="41">
        <f t="shared" si="16"/>
        <v>1241786.49</v>
      </c>
      <c r="G55" s="41">
        <f t="shared" si="16"/>
        <v>735564.87</v>
      </c>
      <c r="H55" s="41">
        <f t="shared" si="16"/>
        <v>398283.9</v>
      </c>
      <c r="I55" s="41">
        <f t="shared" si="16"/>
        <v>501085.30999999994</v>
      </c>
      <c r="J55" s="41">
        <f t="shared" si="16"/>
        <v>644212.2999999999</v>
      </c>
      <c r="K55" s="41">
        <f t="shared" si="16"/>
        <v>786306.33</v>
      </c>
      <c r="L55" s="42">
        <f t="shared" si="14"/>
        <v>7867976.1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-55176.98999999999</v>
      </c>
      <c r="F56" s="18">
        <v>0</v>
      </c>
      <c r="G56" s="18">
        <v>0</v>
      </c>
      <c r="H56" s="18">
        <v>0</v>
      </c>
      <c r="I56" s="18">
        <v>-8501.280000000115</v>
      </c>
      <c r="J56" s="18">
        <v>0</v>
      </c>
      <c r="K56" s="18">
        <v>0</v>
      </c>
      <c r="L56" s="17">
        <f>SUM(C56:K56)</f>
        <v>-63678.270000000106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581342.08</v>
      </c>
      <c r="C61" s="41">
        <f aca="true" t="shared" si="18" ref="C61:J61">SUM(C62:C73)</f>
        <v>443511.37</v>
      </c>
      <c r="D61" s="41">
        <f t="shared" si="18"/>
        <v>1413051.0384204688</v>
      </c>
      <c r="E61" s="41">
        <f t="shared" si="18"/>
        <v>1122832.4091155229</v>
      </c>
      <c r="F61" s="41">
        <f t="shared" si="18"/>
        <v>1241786.490130474</v>
      </c>
      <c r="G61" s="41">
        <f t="shared" si="18"/>
        <v>735564.8743940729</v>
      </c>
      <c r="H61" s="41">
        <f t="shared" si="18"/>
        <v>398283.9021756598</v>
      </c>
      <c r="I61" s="41">
        <f>SUM(I62:I78)</f>
        <v>501085.3130885207</v>
      </c>
      <c r="J61" s="41">
        <f t="shared" si="18"/>
        <v>644212.299678789</v>
      </c>
      <c r="K61" s="41">
        <f>SUM(K62:K75)</f>
        <v>786306.3300000001</v>
      </c>
      <c r="L61" s="46">
        <f>SUM(B61:K61)</f>
        <v>7867976.107003508</v>
      </c>
      <c r="M61" s="40"/>
    </row>
    <row r="62" spans="1:13" ht="18.75" customHeight="1">
      <c r="A62" s="47" t="s">
        <v>46</v>
      </c>
      <c r="B62" s="48">
        <v>581342.08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581342.08</v>
      </c>
      <c r="M62"/>
    </row>
    <row r="63" spans="1:13" ht="18.75" customHeight="1">
      <c r="A63" s="47" t="s">
        <v>55</v>
      </c>
      <c r="B63" s="17">
        <v>0</v>
      </c>
      <c r="C63" s="48">
        <v>387850.69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387850.69</v>
      </c>
      <c r="M63"/>
    </row>
    <row r="64" spans="1:13" ht="18.75" customHeight="1">
      <c r="A64" s="47" t="s">
        <v>56</v>
      </c>
      <c r="B64" s="17">
        <v>0</v>
      </c>
      <c r="C64" s="48">
        <v>55660.68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55660.68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1413051.0384204688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1413051.0384204688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1122832.4091155229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1122832.4091155229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1241786.490130474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1241786.490130474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735564.8743940729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735564.8743940729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398283.9021756598</v>
      </c>
      <c r="I69" s="17">
        <v>0</v>
      </c>
      <c r="J69" s="17">
        <v>0</v>
      </c>
      <c r="K69" s="17">
        <v>0</v>
      </c>
      <c r="L69" s="46">
        <f t="shared" si="19"/>
        <v>398283.9021756598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501085.3130885207</v>
      </c>
      <c r="J70" s="17">
        <v>0</v>
      </c>
      <c r="K70" s="17">
        <v>0</v>
      </c>
      <c r="L70" s="46">
        <f t="shared" si="19"/>
        <v>501085.3130885207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644212.299678789</v>
      </c>
      <c r="K71" s="17">
        <v>0</v>
      </c>
      <c r="L71" s="46">
        <f t="shared" si="19"/>
        <v>644212.299678789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452047.51</v>
      </c>
      <c r="L72" s="46">
        <f t="shared" si="19"/>
        <v>452047.51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334258.82</v>
      </c>
      <c r="L73" s="46">
        <f t="shared" si="19"/>
        <v>334258.82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2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2023-02-03T18:27:06Z</dcterms:modified>
  <cp:category/>
  <cp:version/>
  <cp:contentType/>
  <cp:contentStatus/>
</cp:coreProperties>
</file>