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<sst xmlns="http://schemas.openxmlformats.org/spreadsheetml/2006/main" count="86" uniqueCount="85">
  <si>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</si>
  <si>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</si>
  <si>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</si>
  <si>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</si>
  <si>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</si>
  <si>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</si>
  <si>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</si>
  <si>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</si>
  <si>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</si>
  <si>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</si>
  <si>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</si>
  <si>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</si>
  <si>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</si>
  <si>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</si>
  <si>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</si>
  <si>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</si>
  <si>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</si>
  <si>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</si>
  <si>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</si>
  <si>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</si>
  <si>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</si>
  <si>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</si>
  <si>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</si>
  <si>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</si>
  <si>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</si>
  <si>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</si>
  <si>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</si>
  <si>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</si>
  <si>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</si>
  <si>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</si>
  <si>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</si>
  <si>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</si>
  <si>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</si>
  <si>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</si>
  <si>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</si>
  <si>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</si>
  <si>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</si>
  <si>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</si>
  <si>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</si>
  <si>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</si>
  <si>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</si>
  <si>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</si>
  <si>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</si>
  <si>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</si>
  <si>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</si>
  <si>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</si>
  <si>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</si>
  <si>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</si>
  <si>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</si>
  <si>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</si>
  <si>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</si>
  <si>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</si>
  <si>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</si>
  <si>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</si>
  <si>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</si>
  <si>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</si>
  <si>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</si>
  <si>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</si>
  <si>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</si>
  <si>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</si>
  <si>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</si>
  <si>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</si>
  <si>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</si>
  <si>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</si>
  <si>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</si>
  <si>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</si>
  <si>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</si>
  <si>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</si>
  <si>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</si>
  <si>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</si>
  <si>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</si>
  <si>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</si>
  <si>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</si>
  <si>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</si>
  <si>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</si>
  <si>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</si>
  <si>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</si>
  <si>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</si>
  <si>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</si>
  <si>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</si>
  <si>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</si>
  <si>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</si>
  <si>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</si>
  <si>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</si>
  <si>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28/01/23 - VENCIMENTO 03/02/23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</si>
</sst>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41505</v>
      </c>
      <c r="C7" s="10">
        <f aca="true" t="shared" si="0" ref="C7:K7">C8+C11</f>
        <v>49818</v>
      </c>
      <c r="D7" s="10">
        <f t="shared" si="0"/>
        <v>159759</v>
      </c>
      <c r="E7" s="10">
        <f t="shared" si="0"/>
        <v>132123</v>
      </c>
      <c r="F7" s="10">
        <f t="shared" si="0"/>
        <v>141209</v>
      </c>
      <c r="G7" s="10">
        <f t="shared" si="0"/>
        <v>65274</v>
      </c>
      <c r="H7" s="10">
        <f t="shared" si="0"/>
        <v>34684</v>
      </c>
      <c r="I7" s="10">
        <f t="shared" si="0"/>
        <v>64675</v>
      </c>
      <c r="J7" s="10">
        <f t="shared" si="0"/>
        <v>41208</v>
      </c>
      <c r="K7" s="10">
        <f t="shared" si="0"/>
        <v>114152</v>
      </c>
      <c r="L7" s="10">
        <f aca="true" t="shared" si="1" ref="L7:L13">SUM(B7:K7)</f>
        <v>844407</v>
      </c>
      <c r="M7" s="11"/>
    </row>
    <row r="8" spans="1:13" ht="17.25" customHeight="1">
      <c r="A8" s="12" t="s">
        <v>83</v>
      </c>
      <c r="B8" s="13">
        <f>B9+B10</f>
        <v>3741</v>
      </c>
      <c r="C8" s="13">
        <f aca="true" t="shared" si="2" ref="C8:K8">C9+C10</f>
        <v>3995</v>
      </c>
      <c r="D8" s="13">
        <f t="shared" si="2"/>
        <v>13028</v>
      </c>
      <c r="E8" s="13">
        <f t="shared" si="2"/>
        <v>9798</v>
      </c>
      <c r="F8" s="13">
        <f t="shared" si="2"/>
        <v>9130</v>
      </c>
      <c r="G8" s="13">
        <f t="shared" si="2"/>
        <v>5767</v>
      </c>
      <c r="H8" s="13">
        <f t="shared" si="2"/>
        <v>2440</v>
      </c>
      <c r="I8" s="13">
        <f t="shared" si="2"/>
        <v>3415</v>
      </c>
      <c r="J8" s="13">
        <f t="shared" si="2"/>
        <v>2770</v>
      </c>
      <c r="K8" s="13">
        <f t="shared" si="2"/>
        <v>7595</v>
      </c>
      <c r="L8" s="13">
        <f t="shared" si="1"/>
        <v>61679</v>
      </c>
      <c r="M8"/>
    </row>
    <row r="9" spans="1:13" ht="17.25" customHeight="1">
      <c r="A9" s="14" t="s">
        <v>18</v>
      </c>
      <c r="B9" s="15">
        <v>3739</v>
      </c>
      <c r="C9" s="15">
        <v>3995</v>
      </c>
      <c r="D9" s="15">
        <v>13028</v>
      </c>
      <c r="E9" s="15">
        <v>9798</v>
      </c>
      <c r="F9" s="15">
        <v>9130</v>
      </c>
      <c r="G9" s="15">
        <v>5767</v>
      </c>
      <c r="H9" s="15">
        <v>2427</v>
      </c>
      <c r="I9" s="15">
        <v>3415</v>
      </c>
      <c r="J9" s="15">
        <v>2770</v>
      </c>
      <c r="K9" s="15">
        <v>7595</v>
      </c>
      <c r="L9" s="13">
        <f t="shared" si="1"/>
        <v>61664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 t="shared" si="1"/>
        <v>15</v>
      </c>
      <c r="M10"/>
    </row>
    <row r="11" spans="1:13" ht="17.25" customHeight="1">
      <c r="A11" s="12" t="s">
        <v>71</v>
      </c>
      <c r="B11" s="15">
        <v>37764</v>
      </c>
      <c r="C11" s="15">
        <v>45823</v>
      </c>
      <c r="D11" s="15">
        <v>146731</v>
      </c>
      <c r="E11" s="15">
        <v>122325</v>
      </c>
      <c r="F11" s="15">
        <v>132079</v>
      </c>
      <c r="G11" s="15">
        <v>59507</v>
      </c>
      <c r="H11" s="15">
        <v>32244</v>
      </c>
      <c r="I11" s="15">
        <v>61260</v>
      </c>
      <c r="J11" s="15">
        <v>38438</v>
      </c>
      <c r="K11" s="15">
        <v>106557</v>
      </c>
      <c r="L11" s="13">
        <f t="shared" si="1"/>
        <v>782728</v>
      </c>
      <c r="M11" s="60"/>
    </row>
    <row r="12" spans="1:13" ht="17.25" customHeight="1">
      <c r="A12" s="14" t="s">
        <v>72</v>
      </c>
      <c r="B12" s="15">
        <v>4602</v>
      </c>
      <c r="C12" s="15">
        <v>3903</v>
      </c>
      <c r="D12" s="15">
        <v>12850</v>
      </c>
      <c r="E12" s="15">
        <v>13254</v>
      </c>
      <c r="F12" s="15">
        <v>12320</v>
      </c>
      <c r="G12" s="15">
        <v>6249</v>
      </c>
      <c r="H12" s="15">
        <v>3512</v>
      </c>
      <c r="I12" s="15">
        <v>3404</v>
      </c>
      <c r="J12" s="15">
        <v>2945</v>
      </c>
      <c r="K12" s="15">
        <v>6674</v>
      </c>
      <c r="L12" s="13">
        <f t="shared" si="1"/>
        <v>69713</v>
      </c>
      <c r="M12" s="60"/>
    </row>
    <row r="13" spans="1:13" ht="17.25" customHeight="1">
      <c r="A13" s="14" t="s">
        <v>73</v>
      </c>
      <c r="B13" s="15">
        <f>+B11-B12</f>
        <v>33162</v>
      </c>
      <c r="C13" s="15">
        <f aca="true" t="shared" si="3" ref="C13:K13">+C11-C12</f>
        <v>41920</v>
      </c>
      <c r="D13" s="15">
        <f t="shared" si="3"/>
        <v>133881</v>
      </c>
      <c r="E13" s="15">
        <f t="shared" si="3"/>
        <v>109071</v>
      </c>
      <c r="F13" s="15">
        <f t="shared" si="3"/>
        <v>119759</v>
      </c>
      <c r="G13" s="15">
        <f t="shared" si="3"/>
        <v>53258</v>
      </c>
      <c r="H13" s="15">
        <f t="shared" si="3"/>
        <v>28732</v>
      </c>
      <c r="I13" s="15">
        <f t="shared" si="3"/>
        <v>57856</v>
      </c>
      <c r="J13" s="15">
        <f t="shared" si="3"/>
        <v>35493</v>
      </c>
      <c r="K13" s="15">
        <f t="shared" si="3"/>
        <v>99883</v>
      </c>
      <c r="L13" s="13">
        <f t="shared" si="1"/>
        <v>713015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1.278768507063025</v>
      </c>
      <c r="C18" s="22">
        <v>1.198913352669677</v>
      </c>
      <c r="D18" s="22">
        <v>1.068543502982948</v>
      </c>
      <c r="E18" s="22">
        <v>1.090347989063739</v>
      </c>
      <c r="F18" s="22">
        <v>1.257538043146469</v>
      </c>
      <c r="G18" s="22">
        <v>1.189384719256021</v>
      </c>
      <c r="H18" s="22">
        <v>1.087871688668222</v>
      </c>
      <c r="I18" s="22">
        <v>1.115862707051421</v>
      </c>
      <c r="J18" s="22">
        <v>1.31412382334462</v>
      </c>
      <c r="K18" s="22">
        <v>1.063128189131772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385796.96</v>
      </c>
      <c r="C20" s="25">
        <f aca="true" t="shared" si="4" ref="C20:K20">SUM(C21:C28)</f>
        <v>255303.98</v>
      </c>
      <c r="D20" s="25">
        <f t="shared" si="4"/>
        <v>875490.12</v>
      </c>
      <c r="E20" s="25">
        <f t="shared" si="4"/>
        <v>747572.92</v>
      </c>
      <c r="F20" s="25">
        <f t="shared" si="4"/>
        <v>814523.3200000002</v>
      </c>
      <c r="G20" s="25">
        <f t="shared" si="4"/>
        <v>393091.72</v>
      </c>
      <c r="H20" s="25">
        <f t="shared" si="4"/>
        <v>211834.36000000002</v>
      </c>
      <c r="I20" s="25">
        <f t="shared" si="4"/>
        <v>326955.56999999995</v>
      </c>
      <c r="J20" s="25">
        <f t="shared" si="4"/>
        <v>271216.5</v>
      </c>
      <c r="K20" s="25">
        <f t="shared" si="4"/>
        <v>487247.5399999999</v>
      </c>
      <c r="L20" s="25">
        <f>SUM(B20:K20)</f>
        <v>4769032.99</v>
      </c>
      <c r="M20"/>
    </row>
    <row r="21" spans="1:13" ht="17.25" customHeight="1">
      <c r="A21" s="26" t="s">
        <v>22</v>
      </c>
      <c r="B21" s="56">
        <f>ROUND((B15+B16)*B7,2)</f>
        <v>298823.55</v>
      </c>
      <c r="C21" s="56">
        <f aca="true" t="shared" si="5" ref="C21:K21">ROUND((C15+C16)*C7,2)</f>
        <v>204433.14</v>
      </c>
      <c r="D21" s="56">
        <f t="shared" si="5"/>
        <v>780262.96</v>
      </c>
      <c r="E21" s="56">
        <f t="shared" si="5"/>
        <v>653638.91</v>
      </c>
      <c r="F21" s="56">
        <f t="shared" si="5"/>
        <v>617252.78</v>
      </c>
      <c r="G21" s="56">
        <f t="shared" si="5"/>
        <v>313732.95</v>
      </c>
      <c r="H21" s="56">
        <f t="shared" si="5"/>
        <v>183630.97</v>
      </c>
      <c r="I21" s="56">
        <f t="shared" si="5"/>
        <v>283897.38</v>
      </c>
      <c r="J21" s="56">
        <f t="shared" si="5"/>
        <v>194810.82</v>
      </c>
      <c r="K21" s="56">
        <f t="shared" si="5"/>
        <v>440683.8</v>
      </c>
      <c r="L21" s="33">
        <f aca="true" t="shared" si="6" ref="L21:L28">SUM(B21:K21)</f>
        <v>3971167.26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83302.59</v>
      </c>
      <c r="C22" s="33">
        <f t="shared" si="7"/>
        <v>40664.48</v>
      </c>
      <c r="D22" s="33">
        <f t="shared" si="7"/>
        <v>53481.96</v>
      </c>
      <c r="E22" s="33">
        <f t="shared" si="7"/>
        <v>59054.96</v>
      </c>
      <c r="F22" s="33">
        <f t="shared" si="7"/>
        <v>158966.07</v>
      </c>
      <c r="G22" s="33">
        <f t="shared" si="7"/>
        <v>59416.23</v>
      </c>
      <c r="H22" s="33">
        <f t="shared" si="7"/>
        <v>16135.96</v>
      </c>
      <c r="I22" s="33">
        <f t="shared" si="7"/>
        <v>32893.12</v>
      </c>
      <c r="J22" s="33">
        <f t="shared" si="7"/>
        <v>61194.72</v>
      </c>
      <c r="K22" s="33">
        <f t="shared" si="7"/>
        <v>27819.57</v>
      </c>
      <c r="L22" s="33">
        <f t="shared" si="6"/>
        <v>592929.6599999999</v>
      </c>
      <c r="M22"/>
    </row>
    <row r="23" spans="1:13" ht="17.25" customHeight="1">
      <c r="A23" s="27" t="s">
        <v>24</v>
      </c>
      <c r="B23" s="33">
        <v>929.19</v>
      </c>
      <c r="C23" s="33">
        <v>7765.41</v>
      </c>
      <c r="D23" s="33">
        <v>35889.84</v>
      </c>
      <c r="E23" s="33">
        <v>29474.54</v>
      </c>
      <c r="F23" s="33">
        <v>34457.01</v>
      </c>
      <c r="G23" s="33">
        <v>18859.45</v>
      </c>
      <c r="H23" s="33">
        <v>9732.23</v>
      </c>
      <c r="I23" s="33">
        <v>7566.29</v>
      </c>
      <c r="J23" s="33">
        <v>10884.84</v>
      </c>
      <c r="K23" s="33">
        <v>13937.91</v>
      </c>
      <c r="L23" s="33">
        <f t="shared" si="6"/>
        <v>169496.71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557.51</v>
      </c>
      <c r="C26" s="33">
        <v>369.94</v>
      </c>
      <c r="D26" s="33">
        <v>1266.13</v>
      </c>
      <c r="E26" s="33">
        <v>1081.16</v>
      </c>
      <c r="F26" s="33">
        <v>1177.55</v>
      </c>
      <c r="G26" s="33">
        <v>567.94</v>
      </c>
      <c r="H26" s="33">
        <v>307.41</v>
      </c>
      <c r="I26" s="33">
        <v>471.54</v>
      </c>
      <c r="J26" s="33">
        <v>390.78</v>
      </c>
      <c r="K26" s="33">
        <v>703.41</v>
      </c>
      <c r="L26" s="33">
        <f t="shared" si="6"/>
        <v>6893.369999999999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-121800.78</v>
      </c>
      <c r="C31" s="33">
        <f t="shared" si="8"/>
        <v>-19635.1</v>
      </c>
      <c r="D31" s="33">
        <f t="shared" si="8"/>
        <v>-64363.689999999995</v>
      </c>
      <c r="E31" s="33">
        <f t="shared" si="8"/>
        <v>-810641.7899999999</v>
      </c>
      <c r="F31" s="33">
        <f t="shared" si="8"/>
        <v>-46719.95</v>
      </c>
      <c r="G31" s="33">
        <f t="shared" si="8"/>
        <v>-28532.879999999997</v>
      </c>
      <c r="H31" s="33">
        <f t="shared" si="8"/>
        <v>-18700.15</v>
      </c>
      <c r="I31" s="33">
        <f t="shared" si="8"/>
        <v>-332648.08</v>
      </c>
      <c r="J31" s="33">
        <f t="shared" si="8"/>
        <v>-14360.99</v>
      </c>
      <c r="K31" s="33">
        <f t="shared" si="8"/>
        <v>-37329.38</v>
      </c>
      <c r="L31" s="33">
        <f aca="true" t="shared" si="9" ref="L31:L38">SUM(B31:K31)</f>
        <v>-1494732.7899999996</v>
      </c>
      <c r="M31"/>
    </row>
    <row r="32" spans="1:13" ht="18.75" customHeight="1">
      <c r="A32" s="27" t="s">
        <v>28</v>
      </c>
      <c r="B32" s="33">
        <f>B33+B34+B35+B36</f>
        <v>-16451.6</v>
      </c>
      <c r="C32" s="33">
        <f aca="true" t="shared" si="10" ref="C32:K32">C33+C34+C35+C36</f>
        <v>-17578</v>
      </c>
      <c r="D32" s="33">
        <f t="shared" si="10"/>
        <v>-57323.2</v>
      </c>
      <c r="E32" s="33">
        <f t="shared" si="10"/>
        <v>-43111.2</v>
      </c>
      <c r="F32" s="33">
        <f t="shared" si="10"/>
        <v>-40172</v>
      </c>
      <c r="G32" s="33">
        <f t="shared" si="10"/>
        <v>-25374.8</v>
      </c>
      <c r="H32" s="33">
        <f t="shared" si="10"/>
        <v>-10678.8</v>
      </c>
      <c r="I32" s="33">
        <f t="shared" si="10"/>
        <v>-15026</v>
      </c>
      <c r="J32" s="33">
        <f t="shared" si="10"/>
        <v>-12188</v>
      </c>
      <c r="K32" s="33">
        <f t="shared" si="10"/>
        <v>-33418</v>
      </c>
      <c r="L32" s="33">
        <f t="shared" si="9"/>
        <v>-271321.6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-16451.6</v>
      </c>
      <c r="C33" s="33">
        <f t="shared" si="11"/>
        <v>-17578</v>
      </c>
      <c r="D33" s="33">
        <f t="shared" si="11"/>
        <v>-57323.2</v>
      </c>
      <c r="E33" s="33">
        <f t="shared" si="11"/>
        <v>-43111.2</v>
      </c>
      <c r="F33" s="33">
        <f t="shared" si="11"/>
        <v>-40172</v>
      </c>
      <c r="G33" s="33">
        <f t="shared" si="11"/>
        <v>-25374.8</v>
      </c>
      <c r="H33" s="33">
        <f t="shared" si="11"/>
        <v>-10678.8</v>
      </c>
      <c r="I33" s="33">
        <f t="shared" si="11"/>
        <v>-15026</v>
      </c>
      <c r="J33" s="33">
        <f t="shared" si="11"/>
        <v>-12188</v>
      </c>
      <c r="K33" s="33">
        <f t="shared" si="11"/>
        <v>-33418</v>
      </c>
      <c r="L33" s="33">
        <f t="shared" si="9"/>
        <v>-271321.6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-105349.18000000001</v>
      </c>
      <c r="C37" s="38">
        <f aca="true" t="shared" si="12" ref="C37:K37">SUM(C38:C49)</f>
        <v>-2057.1</v>
      </c>
      <c r="D37" s="38">
        <f t="shared" si="12"/>
        <v>-7040.49</v>
      </c>
      <c r="E37" s="38">
        <f t="shared" si="12"/>
        <v>-767530.59</v>
      </c>
      <c r="F37" s="38">
        <f t="shared" si="12"/>
        <v>-6547.95</v>
      </c>
      <c r="G37" s="38">
        <f t="shared" si="12"/>
        <v>-3158.08</v>
      </c>
      <c r="H37" s="38">
        <f t="shared" si="12"/>
        <v>-8021.35</v>
      </c>
      <c r="I37" s="38">
        <f t="shared" si="12"/>
        <v>-317622.08</v>
      </c>
      <c r="J37" s="38">
        <f t="shared" si="12"/>
        <v>-2172.99</v>
      </c>
      <c r="K37" s="38">
        <f t="shared" si="12"/>
        <v>-3911.38</v>
      </c>
      <c r="L37" s="33">
        <f t="shared" si="9"/>
        <v>-1223411.1899999997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-3100.13</v>
      </c>
      <c r="C48" s="17">
        <v>-2057.1</v>
      </c>
      <c r="D48" s="17">
        <v>-7040.49</v>
      </c>
      <c r="E48" s="17">
        <v>-6011.94</v>
      </c>
      <c r="F48" s="17">
        <v>-6547.95</v>
      </c>
      <c r="G48" s="17">
        <v>-3158.08</v>
      </c>
      <c r="H48" s="17">
        <v>-1709.42</v>
      </c>
      <c r="I48" s="17">
        <v>-2622.08</v>
      </c>
      <c r="J48" s="17">
        <v>-2172.99</v>
      </c>
      <c r="K48" s="17">
        <v>-3911.38</v>
      </c>
      <c r="L48" s="30">
        <f t="shared" si="13"/>
        <v>-38331.56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80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263996.18000000005</v>
      </c>
      <c r="C55" s="41">
        <f t="shared" si="16"/>
        <v>235668.88</v>
      </c>
      <c r="D55" s="41">
        <f t="shared" si="16"/>
        <v>811126.43</v>
      </c>
      <c r="E55" s="41">
        <f t="shared" si="16"/>
        <v>0</v>
      </c>
      <c r="F55" s="41">
        <f t="shared" si="16"/>
        <v>767803.3700000002</v>
      </c>
      <c r="G55" s="41">
        <f t="shared" si="16"/>
        <v>364558.83999999997</v>
      </c>
      <c r="H55" s="41">
        <f t="shared" si="16"/>
        <v>193134.21000000002</v>
      </c>
      <c r="I55" s="41">
        <f t="shared" si="16"/>
        <v>0</v>
      </c>
      <c r="J55" s="41">
        <f t="shared" si="16"/>
        <v>256855.51</v>
      </c>
      <c r="K55" s="41">
        <f t="shared" si="16"/>
        <v>449918.1599999999</v>
      </c>
      <c r="L55" s="42">
        <f t="shared" si="14"/>
        <v>3343061.58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-63068.86999999988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-5692.5100000000675</v>
      </c>
      <c r="J57" s="33">
        <f t="shared" si="17"/>
        <v>0</v>
      </c>
      <c r="K57" s="33">
        <f t="shared" si="17"/>
        <v>0</v>
      </c>
      <c r="L57" s="17">
        <f>SUM(C57:K57)</f>
        <v>-68761.37999999995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263996.19</v>
      </c>
      <c r="C61" s="41">
        <f aca="true" t="shared" si="18" ref="C61:J61">SUM(C62:C73)</f>
        <v>235668.87999999998</v>
      </c>
      <c r="D61" s="41">
        <f t="shared" si="18"/>
        <v>811126.4264615228</v>
      </c>
      <c r="E61" s="41">
        <f t="shared" si="18"/>
        <v>0</v>
      </c>
      <c r="F61" s="41">
        <f t="shared" si="18"/>
        <v>767803.3730592352</v>
      </c>
      <c r="G61" s="41">
        <f t="shared" si="18"/>
        <v>364558.8366395376</v>
      </c>
      <c r="H61" s="41">
        <f t="shared" si="18"/>
        <v>193134.21341315593</v>
      </c>
      <c r="I61" s="41">
        <f>SUM(I62:I78)</f>
        <v>0</v>
      </c>
      <c r="J61" s="41">
        <f t="shared" si="18"/>
        <v>256855.50959860813</v>
      </c>
      <c r="K61" s="41">
        <f>SUM(K62:K75)</f>
        <v>449918.16000000003</v>
      </c>
      <c r="L61" s="46">
        <f>SUM(B61:K61)</f>
        <v>3343061.5891720597</v>
      </c>
      <c r="M61" s="40"/>
    </row>
    <row r="62" spans="1:13" ht="18.75" customHeight="1">
      <c r="A62" s="47" t="s">
        <v>46</v>
      </c>
      <c r="B62" s="48">
        <v>263996.19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263996.19</v>
      </c>
      <c r="M62"/>
    </row>
    <row r="63" spans="1:13" ht="18.75" customHeight="1">
      <c r="A63" s="47" t="s">
        <v>55</v>
      </c>
      <c r="B63" s="17">
        <v>0</v>
      </c>
      <c r="C63" s="48">
        <v>205880.33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205880.33</v>
      </c>
      <c r="M63"/>
    </row>
    <row r="64" spans="1:13" ht="18.75" customHeight="1">
      <c r="A64" s="47" t="s">
        <v>56</v>
      </c>
      <c r="B64" s="17">
        <v>0</v>
      </c>
      <c r="C64" s="48">
        <v>29788.55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29788.55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811126.4264615228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811126.4264615228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767803.3730592352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767803.3730592352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364558.8366395376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364558.8366395376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193134.21341315593</v>
      </c>
      <c r="I69" s="17">
        <v>0</v>
      </c>
      <c r="J69" s="17">
        <v>0</v>
      </c>
      <c r="K69" s="17">
        <v>0</v>
      </c>
      <c r="L69" s="46">
        <f t="shared" si="19"/>
        <v>193134.21341315593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0</v>
      </c>
      <c r="J70" s="17">
        <v>0</v>
      </c>
      <c r="K70" s="17">
        <v>0</v>
      </c>
      <c r="L70" s="46">
        <f t="shared" si="19"/>
        <v>0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256855.50959860813</v>
      </c>
      <c r="K71" s="17">
        <v>0</v>
      </c>
      <c r="L71" s="46">
        <f t="shared" si="19"/>
        <v>256855.50959860813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238816.56</v>
      </c>
      <c r="L72" s="46">
        <f t="shared" si="19"/>
        <v>238816.56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211101.6</v>
      </c>
      <c r="L73" s="46">
        <f t="shared" si="19"/>
        <v>211101.6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2023-02-03T10:21:53Z</dcterms:modified>
  <cp:category/>
  <cp:version/>
  <cp:contentType/>
  <cp:contentStatus/>
</cp:coreProperties>
</file>