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<sst xmlns="http://schemas.openxmlformats.org/spreadsheetml/2006/main" count="86" uniqueCount="85">
  <si>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</si>
  <si>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</si>
  <si>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</si>
  <si>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</si>
  <si>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</si>
  <si>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</si>
  <si>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</si>
  <si>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</si>
  <si>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</si>
  <si>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</si>
  <si>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</si>
  <si>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</si>
  <si>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</si>
  <si>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</si>
  <si>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</si>
  <si>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</si>
  <si>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</si>
  <si>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</si>
  <si>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</si>
  <si>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</si>
  <si>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</si>
  <si>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</si>
  <si>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</si>
  <si>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</si>
  <si>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</si>
  <si>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</si>
  <si>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</si>
  <si>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</si>
  <si>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</si>
  <si>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</si>
  <si>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</si>
  <si>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</si>
  <si>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</si>
  <si>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</si>
  <si>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</si>
  <si>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</si>
  <si>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</si>
  <si>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</si>
  <si>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</si>
  <si>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</si>
  <si>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</si>
  <si>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</si>
  <si>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</si>
  <si>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</si>
  <si>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</si>
  <si>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</si>
  <si>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</si>
  <si>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</si>
  <si>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</si>
  <si>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</si>
  <si>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</si>
  <si>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</si>
  <si>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</si>
  <si>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</si>
  <si>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</si>
  <si>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</si>
  <si>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</si>
  <si>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</si>
  <si>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</si>
  <si>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</si>
  <si>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</si>
  <si>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</si>
  <si>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</si>
  <si>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</si>
  <si>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</si>
  <si>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</si>
  <si>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</si>
  <si>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</si>
  <si>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</si>
  <si>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</si>
  <si>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</si>
  <si>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</si>
  <si>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</si>
  <si>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</si>
  <si>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</si>
  <si>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</si>
  <si>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</si>
  <si>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</si>
  <si>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</si>
  <si>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</si>
  <si>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</si>
  <si>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</si>
  <si>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</si>
  <si>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</si>
  <si>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25/01/23 - VENCIMENTO 01/02/23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</si>
</sst>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30573</v>
      </c>
      <c r="C7" s="10">
        <f aca="true" t="shared" si="0" ref="C7:K7">C8+C11</f>
        <v>41523</v>
      </c>
      <c r="D7" s="10">
        <f t="shared" si="0"/>
        <v>128902</v>
      </c>
      <c r="E7" s="10">
        <f t="shared" si="0"/>
        <v>105974</v>
      </c>
      <c r="F7" s="10">
        <f t="shared" si="0"/>
        <v>117010</v>
      </c>
      <c r="G7" s="10">
        <f t="shared" si="0"/>
        <v>52925</v>
      </c>
      <c r="H7" s="10">
        <f t="shared" si="0"/>
        <v>28336</v>
      </c>
      <c r="I7" s="10">
        <f t="shared" si="0"/>
        <v>53741</v>
      </c>
      <c r="J7" s="10">
        <f t="shared" si="0"/>
        <v>35435</v>
      </c>
      <c r="K7" s="10">
        <f t="shared" si="0"/>
        <v>93756</v>
      </c>
      <c r="L7" s="10">
        <f aca="true" t="shared" si="1" ref="L7:L13">SUM(B7:K7)</f>
        <v>688175</v>
      </c>
      <c r="M7" s="11"/>
    </row>
    <row r="8" spans="1:13" ht="17.25" customHeight="1">
      <c r="A8" s="12" t="s">
        <v>83</v>
      </c>
      <c r="B8" s="13">
        <f>B9+B10</f>
        <v>2564</v>
      </c>
      <c r="C8" s="13">
        <f aca="true" t="shared" si="2" ref="C8:K8">C9+C10</f>
        <v>3046</v>
      </c>
      <c r="D8" s="13">
        <f t="shared" si="2"/>
        <v>9650</v>
      </c>
      <c r="E8" s="13">
        <f t="shared" si="2"/>
        <v>6945</v>
      </c>
      <c r="F8" s="13">
        <f t="shared" si="2"/>
        <v>7203</v>
      </c>
      <c r="G8" s="13">
        <f t="shared" si="2"/>
        <v>4564</v>
      </c>
      <c r="H8" s="13">
        <f t="shared" si="2"/>
        <v>1975</v>
      </c>
      <c r="I8" s="13">
        <f t="shared" si="2"/>
        <v>2887</v>
      </c>
      <c r="J8" s="13">
        <f t="shared" si="2"/>
        <v>2422</v>
      </c>
      <c r="K8" s="13">
        <f t="shared" si="2"/>
        <v>6150</v>
      </c>
      <c r="L8" s="13">
        <f t="shared" si="1"/>
        <v>47406</v>
      </c>
      <c r="M8"/>
    </row>
    <row r="9" spans="1:13" ht="17.25" customHeight="1">
      <c r="A9" s="14" t="s">
        <v>18</v>
      </c>
      <c r="B9" s="15">
        <v>2563</v>
      </c>
      <c r="C9" s="15">
        <v>3046</v>
      </c>
      <c r="D9" s="15">
        <v>9650</v>
      </c>
      <c r="E9" s="15">
        <v>6945</v>
      </c>
      <c r="F9" s="15">
        <v>7203</v>
      </c>
      <c r="G9" s="15">
        <v>4564</v>
      </c>
      <c r="H9" s="15">
        <v>1968</v>
      </c>
      <c r="I9" s="15">
        <v>2887</v>
      </c>
      <c r="J9" s="15">
        <v>2422</v>
      </c>
      <c r="K9" s="15">
        <v>6150</v>
      </c>
      <c r="L9" s="13">
        <f t="shared" si="1"/>
        <v>47398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</v>
      </c>
      <c r="I10" s="15">
        <v>0</v>
      </c>
      <c r="J10" s="15">
        <v>0</v>
      </c>
      <c r="K10" s="15">
        <v>0</v>
      </c>
      <c r="L10" s="13">
        <f t="shared" si="1"/>
        <v>8</v>
      </c>
      <c r="M10"/>
    </row>
    <row r="11" spans="1:13" ht="17.25" customHeight="1">
      <c r="A11" s="12" t="s">
        <v>71</v>
      </c>
      <c r="B11" s="15">
        <v>28009</v>
      </c>
      <c r="C11" s="15">
        <v>38477</v>
      </c>
      <c r="D11" s="15">
        <v>119252</v>
      </c>
      <c r="E11" s="15">
        <v>99029</v>
      </c>
      <c r="F11" s="15">
        <v>109807</v>
      </c>
      <c r="G11" s="15">
        <v>48361</v>
      </c>
      <c r="H11" s="15">
        <v>26361</v>
      </c>
      <c r="I11" s="15">
        <v>50854</v>
      </c>
      <c r="J11" s="15">
        <v>33013</v>
      </c>
      <c r="K11" s="15">
        <v>87606</v>
      </c>
      <c r="L11" s="13">
        <f t="shared" si="1"/>
        <v>640769</v>
      </c>
      <c r="M11" s="60"/>
    </row>
    <row r="12" spans="1:13" ht="17.25" customHeight="1">
      <c r="A12" s="14" t="s">
        <v>72</v>
      </c>
      <c r="B12" s="15">
        <v>3423</v>
      </c>
      <c r="C12" s="15">
        <v>3087</v>
      </c>
      <c r="D12" s="15">
        <v>11040</v>
      </c>
      <c r="E12" s="15">
        <v>11226</v>
      </c>
      <c r="F12" s="15">
        <v>10361</v>
      </c>
      <c r="G12" s="15">
        <v>4798</v>
      </c>
      <c r="H12" s="15">
        <v>2583</v>
      </c>
      <c r="I12" s="15">
        <v>2672</v>
      </c>
      <c r="J12" s="15">
        <v>2470</v>
      </c>
      <c r="K12" s="15">
        <v>5532</v>
      </c>
      <c r="L12" s="13">
        <f t="shared" si="1"/>
        <v>57192</v>
      </c>
      <c r="M12" s="60"/>
    </row>
    <row r="13" spans="1:13" ht="17.25" customHeight="1">
      <c r="A13" s="14" t="s">
        <v>73</v>
      </c>
      <c r="B13" s="15">
        <f>+B11-B12</f>
        <v>24586</v>
      </c>
      <c r="C13" s="15">
        <f aca="true" t="shared" si="3" ref="C13:K13">+C11-C12</f>
        <v>35390</v>
      </c>
      <c r="D13" s="15">
        <f t="shared" si="3"/>
        <v>108212</v>
      </c>
      <c r="E13" s="15">
        <f t="shared" si="3"/>
        <v>87803</v>
      </c>
      <c r="F13" s="15">
        <f t="shared" si="3"/>
        <v>99446</v>
      </c>
      <c r="G13" s="15">
        <f t="shared" si="3"/>
        <v>43563</v>
      </c>
      <c r="H13" s="15">
        <f t="shared" si="3"/>
        <v>23778</v>
      </c>
      <c r="I13" s="15">
        <f t="shared" si="3"/>
        <v>48182</v>
      </c>
      <c r="J13" s="15">
        <f t="shared" si="3"/>
        <v>30543</v>
      </c>
      <c r="K13" s="15">
        <f t="shared" si="3"/>
        <v>82074</v>
      </c>
      <c r="L13" s="13">
        <f t="shared" si="1"/>
        <v>583577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1.258394687558976</v>
      </c>
      <c r="C18" s="22">
        <v>1.183822769456377</v>
      </c>
      <c r="D18" s="22">
        <v>1.066744757728312</v>
      </c>
      <c r="E18" s="22">
        <v>1.103208862899996</v>
      </c>
      <c r="F18" s="22">
        <v>1.248097717622436</v>
      </c>
      <c r="G18" s="22">
        <v>1.147356557548272</v>
      </c>
      <c r="H18" s="22">
        <v>1.083132831342672</v>
      </c>
      <c r="I18" s="22">
        <v>1.107083206651206</v>
      </c>
      <c r="J18" s="22">
        <v>1.275610270221631</v>
      </c>
      <c r="K18" s="22">
        <v>1.076701714013293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280734.39999999997</v>
      </c>
      <c r="C20" s="25">
        <f aca="true" t="shared" si="4" ref="C20:K20">SUM(C21:C28)</f>
        <v>212591.31999999998</v>
      </c>
      <c r="D20" s="25">
        <f t="shared" si="4"/>
        <v>712557.4800000001</v>
      </c>
      <c r="E20" s="25">
        <f t="shared" si="4"/>
        <v>615474.24</v>
      </c>
      <c r="F20" s="25">
        <f t="shared" si="4"/>
        <v>676807.2499999999</v>
      </c>
      <c r="G20" s="25">
        <f t="shared" si="4"/>
        <v>311722.73</v>
      </c>
      <c r="H20" s="25">
        <f t="shared" si="4"/>
        <v>174886.44</v>
      </c>
      <c r="I20" s="25">
        <f t="shared" si="4"/>
        <v>270138.18</v>
      </c>
      <c r="J20" s="25">
        <f t="shared" si="4"/>
        <v>228846.52999999997</v>
      </c>
      <c r="K20" s="25">
        <f t="shared" si="4"/>
        <v>408933.82999999996</v>
      </c>
      <c r="L20" s="25">
        <f>SUM(B20:K20)</f>
        <v>3892692.4</v>
      </c>
      <c r="M20"/>
    </row>
    <row r="21" spans="1:13" ht="17.25" customHeight="1">
      <c r="A21" s="26" t="s">
        <v>22</v>
      </c>
      <c r="B21" s="56">
        <f>ROUND((B15+B16)*B7,2)</f>
        <v>220116.43</v>
      </c>
      <c r="C21" s="56">
        <f aca="true" t="shared" si="5" ref="C21:K21">ROUND((C15+C16)*C7,2)</f>
        <v>170393.78</v>
      </c>
      <c r="D21" s="56">
        <f t="shared" si="5"/>
        <v>629557.37</v>
      </c>
      <c r="E21" s="56">
        <f t="shared" si="5"/>
        <v>524274.57</v>
      </c>
      <c r="F21" s="56">
        <f t="shared" si="5"/>
        <v>511474.11</v>
      </c>
      <c r="G21" s="56">
        <f t="shared" si="5"/>
        <v>254378.72</v>
      </c>
      <c r="H21" s="56">
        <f t="shared" si="5"/>
        <v>150022.12</v>
      </c>
      <c r="I21" s="56">
        <f t="shared" si="5"/>
        <v>235901.49</v>
      </c>
      <c r="J21" s="56">
        <f t="shared" si="5"/>
        <v>167518.96</v>
      </c>
      <c r="K21" s="56">
        <f t="shared" si="5"/>
        <v>361945.04</v>
      </c>
      <c r="L21" s="33">
        <f aca="true" t="shared" si="6" ref="L21:L28">SUM(B21:K21)</f>
        <v>3225582.59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56876.92</v>
      </c>
      <c r="C22" s="33">
        <f t="shared" si="7"/>
        <v>31322.26</v>
      </c>
      <c r="D22" s="33">
        <f t="shared" si="7"/>
        <v>42019.65</v>
      </c>
      <c r="E22" s="33">
        <f t="shared" si="7"/>
        <v>54109.78</v>
      </c>
      <c r="F22" s="33">
        <f t="shared" si="7"/>
        <v>126895.56</v>
      </c>
      <c r="G22" s="33">
        <f t="shared" si="7"/>
        <v>37484.37</v>
      </c>
      <c r="H22" s="33">
        <f t="shared" si="7"/>
        <v>12471.76</v>
      </c>
      <c r="I22" s="33">
        <f t="shared" si="7"/>
        <v>25261.09</v>
      </c>
      <c r="J22" s="33">
        <f t="shared" si="7"/>
        <v>46169.95</v>
      </c>
      <c r="K22" s="33">
        <f t="shared" si="7"/>
        <v>27761.8</v>
      </c>
      <c r="L22" s="33">
        <f t="shared" si="6"/>
        <v>460373.14</v>
      </c>
      <c r="M22"/>
    </row>
    <row r="23" spans="1:13" ht="17.25" customHeight="1">
      <c r="A23" s="27" t="s">
        <v>24</v>
      </c>
      <c r="B23" s="33">
        <v>1061.94</v>
      </c>
      <c r="C23" s="33">
        <v>8429.12</v>
      </c>
      <c r="D23" s="33">
        <v>35135.52</v>
      </c>
      <c r="E23" s="33">
        <v>31682.77</v>
      </c>
      <c r="F23" s="33">
        <v>34574.48</v>
      </c>
      <c r="G23" s="33">
        <v>18794.79</v>
      </c>
      <c r="H23" s="33">
        <v>10057.36</v>
      </c>
      <c r="I23" s="33">
        <v>6371.61</v>
      </c>
      <c r="J23" s="33">
        <v>10818.47</v>
      </c>
      <c r="K23" s="33">
        <v>14402.5</v>
      </c>
      <c r="L23" s="33">
        <f t="shared" si="6"/>
        <v>171328.56000000003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494.99</v>
      </c>
      <c r="C26" s="33">
        <v>375.15</v>
      </c>
      <c r="D26" s="33">
        <v>1255.71</v>
      </c>
      <c r="E26" s="33">
        <v>1083.77</v>
      </c>
      <c r="F26" s="33">
        <v>1193.19</v>
      </c>
      <c r="G26" s="33">
        <v>549.7</v>
      </c>
      <c r="H26" s="33">
        <v>307.41</v>
      </c>
      <c r="I26" s="33">
        <v>476.75</v>
      </c>
      <c r="J26" s="33">
        <v>403.81</v>
      </c>
      <c r="K26" s="33">
        <v>721.64</v>
      </c>
      <c r="L26" s="33">
        <f t="shared" si="6"/>
        <v>6862.12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-116278.71</v>
      </c>
      <c r="C31" s="33">
        <f t="shared" si="8"/>
        <v>-15488.47</v>
      </c>
      <c r="D31" s="33">
        <f t="shared" si="8"/>
        <v>-49442.55</v>
      </c>
      <c r="E31" s="33">
        <f t="shared" si="8"/>
        <v>-423703.08</v>
      </c>
      <c r="F31" s="33">
        <f t="shared" si="8"/>
        <v>-38328.07</v>
      </c>
      <c r="G31" s="33">
        <f t="shared" si="8"/>
        <v>-23138.269999999997</v>
      </c>
      <c r="H31" s="33">
        <f t="shared" si="8"/>
        <v>-16680.550000000003</v>
      </c>
      <c r="I31" s="33">
        <f t="shared" si="8"/>
        <v>-186353.84999999998</v>
      </c>
      <c r="J31" s="33">
        <f t="shared" si="8"/>
        <v>-12902.22</v>
      </c>
      <c r="K31" s="33">
        <f t="shared" si="8"/>
        <v>-31072.79</v>
      </c>
      <c r="L31" s="33">
        <f aca="true" t="shared" si="9" ref="L31:L38">SUM(B31:K31)</f>
        <v>-913388.56</v>
      </c>
      <c r="M31"/>
    </row>
    <row r="32" spans="1:13" ht="18.75" customHeight="1">
      <c r="A32" s="27" t="s">
        <v>28</v>
      </c>
      <c r="B32" s="33">
        <f>B33+B34+B35+B36</f>
        <v>-11277.2</v>
      </c>
      <c r="C32" s="33">
        <f aca="true" t="shared" si="10" ref="C32:K32">C33+C34+C35+C36</f>
        <v>-13402.4</v>
      </c>
      <c r="D32" s="33">
        <f t="shared" si="10"/>
        <v>-42460</v>
      </c>
      <c r="E32" s="33">
        <f t="shared" si="10"/>
        <v>-30558</v>
      </c>
      <c r="F32" s="33">
        <f t="shared" si="10"/>
        <v>-31693.2</v>
      </c>
      <c r="G32" s="33">
        <f t="shared" si="10"/>
        <v>-20081.6</v>
      </c>
      <c r="H32" s="33">
        <f t="shared" si="10"/>
        <v>-8659.2</v>
      </c>
      <c r="I32" s="33">
        <f t="shared" si="10"/>
        <v>-12702.8</v>
      </c>
      <c r="J32" s="33">
        <f t="shared" si="10"/>
        <v>-10656.8</v>
      </c>
      <c r="K32" s="33">
        <f t="shared" si="10"/>
        <v>-27060</v>
      </c>
      <c r="L32" s="33">
        <f t="shared" si="9"/>
        <v>-208551.19999999998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-11277.2</v>
      </c>
      <c r="C33" s="33">
        <f t="shared" si="11"/>
        <v>-13402.4</v>
      </c>
      <c r="D33" s="33">
        <f t="shared" si="11"/>
        <v>-42460</v>
      </c>
      <c r="E33" s="33">
        <f t="shared" si="11"/>
        <v>-30558</v>
      </c>
      <c r="F33" s="33">
        <f t="shared" si="11"/>
        <v>-31693.2</v>
      </c>
      <c r="G33" s="33">
        <f t="shared" si="11"/>
        <v>-20081.6</v>
      </c>
      <c r="H33" s="33">
        <f t="shared" si="11"/>
        <v>-8659.2</v>
      </c>
      <c r="I33" s="33">
        <f t="shared" si="11"/>
        <v>-12702.8</v>
      </c>
      <c r="J33" s="33">
        <f t="shared" si="11"/>
        <v>-10656.8</v>
      </c>
      <c r="K33" s="33">
        <f t="shared" si="11"/>
        <v>-27060</v>
      </c>
      <c r="L33" s="33">
        <f t="shared" si="9"/>
        <v>-208551.19999999998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-105001.51000000001</v>
      </c>
      <c r="C37" s="38">
        <f aca="true" t="shared" si="12" ref="C37:K37">SUM(C38:C49)</f>
        <v>-2086.07</v>
      </c>
      <c r="D37" s="38">
        <f t="shared" si="12"/>
        <v>-6982.55</v>
      </c>
      <c r="E37" s="38">
        <f t="shared" si="12"/>
        <v>-393145.08</v>
      </c>
      <c r="F37" s="38">
        <f t="shared" si="12"/>
        <v>-6634.87</v>
      </c>
      <c r="G37" s="38">
        <f t="shared" si="12"/>
        <v>-3056.67</v>
      </c>
      <c r="H37" s="38">
        <f t="shared" si="12"/>
        <v>-8021.35</v>
      </c>
      <c r="I37" s="38">
        <f t="shared" si="12"/>
        <v>-173651.05</v>
      </c>
      <c r="J37" s="38">
        <f t="shared" si="12"/>
        <v>-2245.42</v>
      </c>
      <c r="K37" s="38">
        <f t="shared" si="12"/>
        <v>-4012.79</v>
      </c>
      <c r="L37" s="33">
        <f t="shared" si="9"/>
        <v>-704837.36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-2752.46</v>
      </c>
      <c r="C48" s="17">
        <v>-2086.07</v>
      </c>
      <c r="D48" s="17">
        <v>-6982.55</v>
      </c>
      <c r="E48" s="17">
        <v>-6026.43</v>
      </c>
      <c r="F48" s="17">
        <v>-6634.87</v>
      </c>
      <c r="G48" s="17">
        <v>-3056.67</v>
      </c>
      <c r="H48" s="17">
        <v>-1709.42</v>
      </c>
      <c r="I48" s="17">
        <v>-2651.05</v>
      </c>
      <c r="J48" s="17">
        <v>-2245.42</v>
      </c>
      <c r="K48" s="17">
        <v>-4012.79</v>
      </c>
      <c r="L48" s="30">
        <f t="shared" si="13"/>
        <v>-38157.73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80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164455.68999999994</v>
      </c>
      <c r="C55" s="41">
        <f t="shared" si="16"/>
        <v>197102.84999999998</v>
      </c>
      <c r="D55" s="41">
        <f t="shared" si="16"/>
        <v>663114.93</v>
      </c>
      <c r="E55" s="41">
        <f t="shared" si="16"/>
        <v>191771.15999999997</v>
      </c>
      <c r="F55" s="41">
        <f t="shared" si="16"/>
        <v>638479.1799999999</v>
      </c>
      <c r="G55" s="41">
        <f t="shared" si="16"/>
        <v>288584.45999999996</v>
      </c>
      <c r="H55" s="41">
        <f t="shared" si="16"/>
        <v>158205.89</v>
      </c>
      <c r="I55" s="41">
        <f t="shared" si="16"/>
        <v>83784.33000000002</v>
      </c>
      <c r="J55" s="41">
        <f t="shared" si="16"/>
        <v>215944.30999999997</v>
      </c>
      <c r="K55" s="41">
        <f t="shared" si="16"/>
        <v>377861.04</v>
      </c>
      <c r="L55" s="42">
        <f t="shared" si="14"/>
        <v>2979303.84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164455.69</v>
      </c>
      <c r="C61" s="41">
        <f aca="true" t="shared" si="18" ref="C61:J61">SUM(C62:C73)</f>
        <v>197102.85</v>
      </c>
      <c r="D61" s="41">
        <f t="shared" si="18"/>
        <v>663114.9341188992</v>
      </c>
      <c r="E61" s="41">
        <f t="shared" si="18"/>
        <v>191771.16216465895</v>
      </c>
      <c r="F61" s="41">
        <f t="shared" si="18"/>
        <v>638479.179302491</v>
      </c>
      <c r="G61" s="41">
        <f t="shared" si="18"/>
        <v>288584.4624804564</v>
      </c>
      <c r="H61" s="41">
        <f t="shared" si="18"/>
        <v>158205.89359322828</v>
      </c>
      <c r="I61" s="41">
        <f>SUM(I62:I78)</f>
        <v>83784.32799091777</v>
      </c>
      <c r="J61" s="41">
        <f t="shared" si="18"/>
        <v>215944.30582922298</v>
      </c>
      <c r="K61" s="41">
        <f>SUM(K62:K75)</f>
        <v>377861.04000000004</v>
      </c>
      <c r="L61" s="46">
        <f>SUM(B61:K61)</f>
        <v>2979303.845479875</v>
      </c>
      <c r="M61" s="40"/>
    </row>
    <row r="62" spans="1:13" ht="18.75" customHeight="1">
      <c r="A62" s="47" t="s">
        <v>46</v>
      </c>
      <c r="B62" s="48">
        <v>164455.69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164455.69</v>
      </c>
      <c r="M62"/>
    </row>
    <row r="63" spans="1:13" ht="18.75" customHeight="1">
      <c r="A63" s="47" t="s">
        <v>55</v>
      </c>
      <c r="B63" s="17">
        <v>0</v>
      </c>
      <c r="C63" s="48">
        <v>172090.5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172090.5</v>
      </c>
      <c r="M63"/>
    </row>
    <row r="64" spans="1:13" ht="18.75" customHeight="1">
      <c r="A64" s="47" t="s">
        <v>56</v>
      </c>
      <c r="B64" s="17">
        <v>0</v>
      </c>
      <c r="C64" s="48">
        <v>25012.35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25012.35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663114.9341188992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663114.9341188992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191771.16216465895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191771.16216465895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638479.179302491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638479.179302491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288584.4624804564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288584.4624804564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158205.89359322828</v>
      </c>
      <c r="I69" s="17">
        <v>0</v>
      </c>
      <c r="J69" s="17">
        <v>0</v>
      </c>
      <c r="K69" s="17">
        <v>0</v>
      </c>
      <c r="L69" s="46">
        <f t="shared" si="19"/>
        <v>158205.89359322828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83784.32799091777</v>
      </c>
      <c r="J70" s="17">
        <v>0</v>
      </c>
      <c r="K70" s="17">
        <v>0</v>
      </c>
      <c r="L70" s="46">
        <f t="shared" si="19"/>
        <v>83784.32799091777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215944.30582922298</v>
      </c>
      <c r="K71" s="17">
        <v>0</v>
      </c>
      <c r="L71" s="46">
        <f t="shared" si="19"/>
        <v>215944.30582922298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198943.84</v>
      </c>
      <c r="L72" s="46">
        <f t="shared" si="19"/>
        <v>198943.84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178917.2</v>
      </c>
      <c r="L73" s="46">
        <f t="shared" si="19"/>
        <v>178917.2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2023-01-31T18:48:24Z</dcterms:modified>
  <cp:category/>
  <cp:version/>
  <cp:contentType/>
  <cp:contentStatus/>
</cp:coreProperties>
</file>