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<sst xmlns="http://schemas.openxmlformats.org/spreadsheetml/2006/main" count="86" uniqueCount="85">
  <si>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</si>
  <si>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</si>
  <si>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</si>
  <si>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</si>
  <si>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</si>
  <si>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</si>
  <si>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</si>
  <si>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</si>
  <si>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</si>
  <si>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</si>
  <si>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</si>
  <si>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</si>
  <si>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</si>
  <si>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</si>
  <si>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</si>
  <si>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</si>
  <si>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</si>
  <si>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</si>
  <si>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</si>
  <si>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</si>
  <si>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</si>
  <si>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</si>
  <si>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</si>
  <si>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</si>
  <si>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</si>
  <si>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</si>
  <si>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</si>
  <si>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</si>
  <si>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</si>
  <si>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</si>
  <si>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</si>
  <si>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</si>
  <si>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</si>
  <si>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</si>
  <si>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</si>
  <si>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</si>
  <si>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</si>
  <si>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</si>
  <si>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</si>
  <si>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</si>
  <si>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</si>
  <si>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</si>
  <si>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</si>
  <si>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</si>
  <si>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</si>
  <si>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</si>
  <si>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</si>
  <si>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</si>
  <si>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</si>
  <si>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</si>
  <si>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</si>
  <si>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</si>
  <si>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</si>
  <si>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</si>
  <si>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</si>
  <si>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</si>
  <si>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</si>
  <si>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</si>
  <si>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</si>
  <si>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</si>
  <si>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</si>
  <si>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</si>
  <si>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</si>
  <si>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</si>
  <si>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</si>
  <si>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</si>
  <si>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</si>
  <si>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</si>
  <si>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</si>
  <si>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</si>
  <si>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</si>
  <si>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</si>
  <si>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</si>
  <si>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</si>
  <si>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</si>
  <si>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</si>
  <si>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</si>
  <si>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</si>
  <si>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</si>
  <si>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</si>
  <si>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</si>
  <si>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</si>
  <si>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</si>
  <si>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</si>
  <si>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21/01/23 - VENCIMENTO 30/01/23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</si>
</sst>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42693</v>
      </c>
      <c r="C7" s="10">
        <f aca="true" t="shared" si="0" ref="C7:K7">C8+C11</f>
        <v>52238</v>
      </c>
      <c r="D7" s="10">
        <f t="shared" si="0"/>
        <v>166865</v>
      </c>
      <c r="E7" s="10">
        <f t="shared" si="0"/>
        <v>137705</v>
      </c>
      <c r="F7" s="10">
        <f t="shared" si="0"/>
        <v>147215</v>
      </c>
      <c r="G7" s="10">
        <f t="shared" si="0"/>
        <v>67447</v>
      </c>
      <c r="H7" s="10">
        <f t="shared" si="0"/>
        <v>34527</v>
      </c>
      <c r="I7" s="10">
        <f t="shared" si="0"/>
        <v>64685</v>
      </c>
      <c r="J7" s="10">
        <f t="shared" si="0"/>
        <v>43000</v>
      </c>
      <c r="K7" s="10">
        <f t="shared" si="0"/>
        <v>114750</v>
      </c>
      <c r="L7" s="10">
        <f aca="true" t="shared" si="1" ref="L7:L13">SUM(B7:K7)</f>
        <v>871125</v>
      </c>
      <c r="M7" s="11"/>
    </row>
    <row r="8" spans="1:13" ht="17.25" customHeight="1">
      <c r="A8" s="12" t="s">
        <v>83</v>
      </c>
      <c r="B8" s="13">
        <f>B9+B10</f>
        <v>3947</v>
      </c>
      <c r="C8" s="13">
        <f aca="true" t="shared" si="2" ref="C8:K8">C9+C10</f>
        <v>4130</v>
      </c>
      <c r="D8" s="13">
        <f t="shared" si="2"/>
        <v>13758</v>
      </c>
      <c r="E8" s="13">
        <f t="shared" si="2"/>
        <v>10447</v>
      </c>
      <c r="F8" s="13">
        <f t="shared" si="2"/>
        <v>9825</v>
      </c>
      <c r="G8" s="13">
        <f t="shared" si="2"/>
        <v>6161</v>
      </c>
      <c r="H8" s="13">
        <f t="shared" si="2"/>
        <v>2603</v>
      </c>
      <c r="I8" s="13">
        <f t="shared" si="2"/>
        <v>3479</v>
      </c>
      <c r="J8" s="13">
        <f t="shared" si="2"/>
        <v>3054</v>
      </c>
      <c r="K8" s="13">
        <f t="shared" si="2"/>
        <v>8037</v>
      </c>
      <c r="L8" s="13">
        <f t="shared" si="1"/>
        <v>65441</v>
      </c>
      <c r="M8"/>
    </row>
    <row r="9" spans="1:13" ht="17.25" customHeight="1">
      <c r="A9" s="14" t="s">
        <v>18</v>
      </c>
      <c r="B9" s="15">
        <v>3946</v>
      </c>
      <c r="C9" s="15">
        <v>4130</v>
      </c>
      <c r="D9" s="15">
        <v>13758</v>
      </c>
      <c r="E9" s="15">
        <v>10447</v>
      </c>
      <c r="F9" s="15">
        <v>9825</v>
      </c>
      <c r="G9" s="15">
        <v>6161</v>
      </c>
      <c r="H9" s="15">
        <v>2579</v>
      </c>
      <c r="I9" s="15">
        <v>3479</v>
      </c>
      <c r="J9" s="15">
        <v>3054</v>
      </c>
      <c r="K9" s="15">
        <v>8037</v>
      </c>
      <c r="L9" s="13">
        <f t="shared" si="1"/>
        <v>65416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24</v>
      </c>
      <c r="I10" s="15">
        <v>0</v>
      </c>
      <c r="J10" s="15">
        <v>0</v>
      </c>
      <c r="K10" s="15">
        <v>0</v>
      </c>
      <c r="L10" s="13">
        <f t="shared" si="1"/>
        <v>25</v>
      </c>
      <c r="M10"/>
    </row>
    <row r="11" spans="1:13" ht="17.25" customHeight="1">
      <c r="A11" s="12" t="s">
        <v>71</v>
      </c>
      <c r="B11" s="15">
        <v>38746</v>
      </c>
      <c r="C11" s="15">
        <v>48108</v>
      </c>
      <c r="D11" s="15">
        <v>153107</v>
      </c>
      <c r="E11" s="15">
        <v>127258</v>
      </c>
      <c r="F11" s="15">
        <v>137390</v>
      </c>
      <c r="G11" s="15">
        <v>61286</v>
      </c>
      <c r="H11" s="15">
        <v>31924</v>
      </c>
      <c r="I11" s="15">
        <v>61206</v>
      </c>
      <c r="J11" s="15">
        <v>39946</v>
      </c>
      <c r="K11" s="15">
        <v>106713</v>
      </c>
      <c r="L11" s="13">
        <f t="shared" si="1"/>
        <v>805684</v>
      </c>
      <c r="M11" s="60"/>
    </row>
    <row r="12" spans="1:13" ht="17.25" customHeight="1">
      <c r="A12" s="14" t="s">
        <v>72</v>
      </c>
      <c r="B12" s="15">
        <v>5125</v>
      </c>
      <c r="C12" s="15">
        <v>4134</v>
      </c>
      <c r="D12" s="15">
        <v>14040</v>
      </c>
      <c r="E12" s="15">
        <v>13933</v>
      </c>
      <c r="F12" s="15">
        <v>12742</v>
      </c>
      <c r="G12" s="15">
        <v>6742</v>
      </c>
      <c r="H12" s="15">
        <v>3286</v>
      </c>
      <c r="I12" s="15">
        <v>3316</v>
      </c>
      <c r="J12" s="15">
        <v>3368</v>
      </c>
      <c r="K12" s="15">
        <v>7091</v>
      </c>
      <c r="L12" s="13">
        <f t="shared" si="1"/>
        <v>73777</v>
      </c>
      <c r="M12" s="60"/>
    </row>
    <row r="13" spans="1:13" ht="17.25" customHeight="1">
      <c r="A13" s="14" t="s">
        <v>73</v>
      </c>
      <c r="B13" s="15">
        <f>+B11-B12</f>
        <v>33621</v>
      </c>
      <c r="C13" s="15">
        <f aca="true" t="shared" si="3" ref="C13:K13">+C11-C12</f>
        <v>43974</v>
      </c>
      <c r="D13" s="15">
        <f t="shared" si="3"/>
        <v>139067</v>
      </c>
      <c r="E13" s="15">
        <f t="shared" si="3"/>
        <v>113325</v>
      </c>
      <c r="F13" s="15">
        <f t="shared" si="3"/>
        <v>124648</v>
      </c>
      <c r="G13" s="15">
        <f t="shared" si="3"/>
        <v>54544</v>
      </c>
      <c r="H13" s="15">
        <f t="shared" si="3"/>
        <v>28638</v>
      </c>
      <c r="I13" s="15">
        <f t="shared" si="3"/>
        <v>57890</v>
      </c>
      <c r="J13" s="15">
        <f t="shared" si="3"/>
        <v>36578</v>
      </c>
      <c r="K13" s="15">
        <f t="shared" si="3"/>
        <v>99622</v>
      </c>
      <c r="L13" s="13">
        <f t="shared" si="1"/>
        <v>731907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1.329304899720883</v>
      </c>
      <c r="C18" s="22">
        <v>1.250111972824221</v>
      </c>
      <c r="D18" s="22">
        <v>1.112678500792265</v>
      </c>
      <c r="E18" s="22">
        <v>1.117810328711104</v>
      </c>
      <c r="F18" s="22">
        <v>1.277553936326146</v>
      </c>
      <c r="G18" s="22">
        <v>1.219100305647661</v>
      </c>
      <c r="H18" s="22">
        <v>1.123348427637447</v>
      </c>
      <c r="I18" s="22">
        <v>1.135996619374482</v>
      </c>
      <c r="J18" s="22">
        <v>1.361800037336566</v>
      </c>
      <c r="K18" s="22">
        <v>1.101057707498677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412339.88999999996</v>
      </c>
      <c r="C20" s="25">
        <f aca="true" t="shared" si="4" ref="C20:K20">SUM(C21:C28)</f>
        <v>278126.63999999996</v>
      </c>
      <c r="D20" s="25">
        <f t="shared" si="4"/>
        <v>947655.4000000001</v>
      </c>
      <c r="E20" s="25">
        <f t="shared" si="4"/>
        <v>794675.06</v>
      </c>
      <c r="F20" s="25">
        <f t="shared" si="4"/>
        <v>860420.57</v>
      </c>
      <c r="G20" s="25">
        <f t="shared" si="4"/>
        <v>415206.52999999997</v>
      </c>
      <c r="H20" s="25">
        <f t="shared" si="4"/>
        <v>217530.84</v>
      </c>
      <c r="I20" s="25">
        <f t="shared" si="4"/>
        <v>332636.8</v>
      </c>
      <c r="J20" s="25">
        <f t="shared" si="4"/>
        <v>291849.7899999999</v>
      </c>
      <c r="K20" s="25">
        <f t="shared" si="4"/>
        <v>507354.12999999995</v>
      </c>
      <c r="L20" s="25">
        <f>SUM(B20:K20)</f>
        <v>5057795.649999999</v>
      </c>
      <c r="M20"/>
    </row>
    <row r="21" spans="1:13" ht="17.25" customHeight="1">
      <c r="A21" s="26" t="s">
        <v>22</v>
      </c>
      <c r="B21" s="56">
        <f>ROUND((B15+B16)*B7,2)</f>
        <v>307376.79</v>
      </c>
      <c r="C21" s="56">
        <f aca="true" t="shared" si="5" ref="C21:K21">ROUND((C15+C16)*C7,2)</f>
        <v>214363.86</v>
      </c>
      <c r="D21" s="56">
        <f t="shared" si="5"/>
        <v>814968.66</v>
      </c>
      <c r="E21" s="56">
        <f t="shared" si="5"/>
        <v>681254.18</v>
      </c>
      <c r="F21" s="56">
        <f t="shared" si="5"/>
        <v>643506.21</v>
      </c>
      <c r="G21" s="56">
        <f t="shared" si="5"/>
        <v>324177.26</v>
      </c>
      <c r="H21" s="56">
        <f t="shared" si="5"/>
        <v>182799.75</v>
      </c>
      <c r="I21" s="56">
        <f t="shared" si="5"/>
        <v>283941.28</v>
      </c>
      <c r="J21" s="56">
        <f t="shared" si="5"/>
        <v>203282.5</v>
      </c>
      <c r="K21" s="56">
        <f t="shared" si="5"/>
        <v>442992.38</v>
      </c>
      <c r="L21" s="33">
        <f aca="true" t="shared" si="6" ref="L21:L28">SUM(B21:K21)</f>
        <v>4098662.87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101220.68</v>
      </c>
      <c r="C22" s="33">
        <f t="shared" si="7"/>
        <v>53614.97</v>
      </c>
      <c r="D22" s="33">
        <f t="shared" si="7"/>
        <v>91829.45</v>
      </c>
      <c r="E22" s="33">
        <f t="shared" si="7"/>
        <v>80258.78</v>
      </c>
      <c r="F22" s="33">
        <f t="shared" si="7"/>
        <v>178607.68</v>
      </c>
      <c r="G22" s="33">
        <f t="shared" si="7"/>
        <v>71027.34</v>
      </c>
      <c r="H22" s="33">
        <f t="shared" si="7"/>
        <v>22548.06</v>
      </c>
      <c r="I22" s="33">
        <f t="shared" si="7"/>
        <v>38615.05</v>
      </c>
      <c r="J22" s="33">
        <f t="shared" si="7"/>
        <v>73547.62</v>
      </c>
      <c r="K22" s="33">
        <f t="shared" si="7"/>
        <v>44767.79</v>
      </c>
      <c r="L22" s="33">
        <f t="shared" si="6"/>
        <v>756037.4200000002</v>
      </c>
      <c r="M22"/>
    </row>
    <row r="23" spans="1:13" ht="17.25" customHeight="1">
      <c r="A23" s="27" t="s">
        <v>24</v>
      </c>
      <c r="B23" s="33">
        <v>995.57</v>
      </c>
      <c r="C23" s="33">
        <v>7699.04</v>
      </c>
      <c r="D23" s="33">
        <v>34975.88</v>
      </c>
      <c r="E23" s="33">
        <v>27754.98</v>
      </c>
      <c r="F23" s="33">
        <v>34464.43</v>
      </c>
      <c r="G23" s="33">
        <v>18921.45</v>
      </c>
      <c r="H23" s="33">
        <v>9858.25</v>
      </c>
      <c r="I23" s="33">
        <v>7499.92</v>
      </c>
      <c r="J23" s="33">
        <v>10685.73</v>
      </c>
      <c r="K23" s="33">
        <v>14800.73</v>
      </c>
      <c r="L23" s="33">
        <f t="shared" si="6"/>
        <v>167655.98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562.73</v>
      </c>
      <c r="C26" s="33">
        <v>377.76</v>
      </c>
      <c r="D26" s="33">
        <v>1292.18</v>
      </c>
      <c r="E26" s="33">
        <v>1083.77</v>
      </c>
      <c r="F26" s="33">
        <v>1172.34</v>
      </c>
      <c r="G26" s="33">
        <v>565.33</v>
      </c>
      <c r="H26" s="33">
        <v>296.99</v>
      </c>
      <c r="I26" s="33">
        <v>453.31</v>
      </c>
      <c r="J26" s="33">
        <v>398.6</v>
      </c>
      <c r="K26" s="33">
        <v>690.38</v>
      </c>
      <c r="L26" s="33">
        <f t="shared" si="6"/>
        <v>6893.39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-122740.56</v>
      </c>
      <c r="C31" s="33">
        <f t="shared" si="8"/>
        <v>-20272.56</v>
      </c>
      <c r="D31" s="33">
        <f t="shared" si="8"/>
        <v>-67720.56</v>
      </c>
      <c r="E31" s="33">
        <f t="shared" si="8"/>
        <v>-813511.8800000001</v>
      </c>
      <c r="F31" s="33">
        <f t="shared" si="8"/>
        <v>-49748.97</v>
      </c>
      <c r="G31" s="33">
        <f t="shared" si="8"/>
        <v>-30251.99</v>
      </c>
      <c r="H31" s="33">
        <f t="shared" si="8"/>
        <v>-19311</v>
      </c>
      <c r="I31" s="33">
        <f t="shared" si="8"/>
        <v>-332828.26999999996</v>
      </c>
      <c r="J31" s="33">
        <f t="shared" si="8"/>
        <v>-15654.05</v>
      </c>
      <c r="K31" s="33">
        <f t="shared" si="8"/>
        <v>-39201.75</v>
      </c>
      <c r="L31" s="33">
        <f aca="true" t="shared" si="9" ref="L31:L38">SUM(B31:K31)</f>
        <v>-1511241.59</v>
      </c>
      <c r="M31"/>
    </row>
    <row r="32" spans="1:13" ht="18.75" customHeight="1">
      <c r="A32" s="27" t="s">
        <v>28</v>
      </c>
      <c r="B32" s="33">
        <f>B33+B34+B35+B36</f>
        <v>-17362.4</v>
      </c>
      <c r="C32" s="33">
        <f aca="true" t="shared" si="10" ref="C32:K32">C33+C34+C35+C36</f>
        <v>-18172</v>
      </c>
      <c r="D32" s="33">
        <f t="shared" si="10"/>
        <v>-60535.2</v>
      </c>
      <c r="E32" s="33">
        <f t="shared" si="10"/>
        <v>-45966.8</v>
      </c>
      <c r="F32" s="33">
        <f t="shared" si="10"/>
        <v>-43230</v>
      </c>
      <c r="G32" s="33">
        <f t="shared" si="10"/>
        <v>-27108.4</v>
      </c>
      <c r="H32" s="33">
        <f t="shared" si="10"/>
        <v>-11347.6</v>
      </c>
      <c r="I32" s="33">
        <f t="shared" si="10"/>
        <v>-15307.6</v>
      </c>
      <c r="J32" s="33">
        <f t="shared" si="10"/>
        <v>-13437.6</v>
      </c>
      <c r="K32" s="33">
        <f t="shared" si="10"/>
        <v>-35362.8</v>
      </c>
      <c r="L32" s="33">
        <f t="shared" si="9"/>
        <v>-287830.4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-17362.4</v>
      </c>
      <c r="C33" s="33">
        <f t="shared" si="11"/>
        <v>-18172</v>
      </c>
      <c r="D33" s="33">
        <f t="shared" si="11"/>
        <v>-60535.2</v>
      </c>
      <c r="E33" s="33">
        <f t="shared" si="11"/>
        <v>-45966.8</v>
      </c>
      <c r="F33" s="33">
        <f t="shared" si="11"/>
        <v>-43230</v>
      </c>
      <c r="G33" s="33">
        <f t="shared" si="11"/>
        <v>-27108.4</v>
      </c>
      <c r="H33" s="33">
        <f t="shared" si="11"/>
        <v>-11347.6</v>
      </c>
      <c r="I33" s="33">
        <f t="shared" si="11"/>
        <v>-15307.6</v>
      </c>
      <c r="J33" s="33">
        <f t="shared" si="11"/>
        <v>-13437.6</v>
      </c>
      <c r="K33" s="33">
        <f t="shared" si="11"/>
        <v>-35362.8</v>
      </c>
      <c r="L33" s="33">
        <f t="shared" si="9"/>
        <v>-287830.4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-105378.16</v>
      </c>
      <c r="C37" s="38">
        <f aca="true" t="shared" si="12" ref="C37:K37">SUM(C38:C49)</f>
        <v>-2100.56</v>
      </c>
      <c r="D37" s="38">
        <f t="shared" si="12"/>
        <v>-7185.36</v>
      </c>
      <c r="E37" s="38">
        <f t="shared" si="12"/>
        <v>-767545.0800000001</v>
      </c>
      <c r="F37" s="38">
        <f t="shared" si="12"/>
        <v>-6518.97</v>
      </c>
      <c r="G37" s="38">
        <f t="shared" si="12"/>
        <v>-3143.59</v>
      </c>
      <c r="H37" s="38">
        <f t="shared" si="12"/>
        <v>-7963.400000000001</v>
      </c>
      <c r="I37" s="38">
        <f t="shared" si="12"/>
        <v>-317520.67</v>
      </c>
      <c r="J37" s="38">
        <f t="shared" si="12"/>
        <v>-2216.45</v>
      </c>
      <c r="K37" s="38">
        <f t="shared" si="12"/>
        <v>-3838.95</v>
      </c>
      <c r="L37" s="33">
        <f t="shared" si="9"/>
        <v>-1223411.19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-3129.11</v>
      </c>
      <c r="C48" s="17">
        <v>-2100.56</v>
      </c>
      <c r="D48" s="17">
        <v>-7185.36</v>
      </c>
      <c r="E48" s="17">
        <v>-6026.43</v>
      </c>
      <c r="F48" s="17">
        <v>-6518.97</v>
      </c>
      <c r="G48" s="17">
        <v>-3143.59</v>
      </c>
      <c r="H48" s="17">
        <v>-1651.47</v>
      </c>
      <c r="I48" s="17">
        <v>-2520.67</v>
      </c>
      <c r="J48" s="17">
        <v>-2216.45</v>
      </c>
      <c r="K48" s="17">
        <v>-3838.95</v>
      </c>
      <c r="L48" s="30">
        <f t="shared" si="13"/>
        <v>-38331.56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-49498.79</v>
      </c>
      <c r="C52" s="33">
        <v>-22010.24</v>
      </c>
      <c r="D52" s="33">
        <v>-79735.97</v>
      </c>
      <c r="E52" s="33">
        <v>-80405.95</v>
      </c>
      <c r="F52" s="33">
        <v>-74473.17</v>
      </c>
      <c r="G52" s="33">
        <v>-41503.75</v>
      </c>
      <c r="H52" s="33">
        <v>-20702.79</v>
      </c>
      <c r="I52" s="33">
        <v>-17052.2</v>
      </c>
      <c r="J52" s="33">
        <v>-22859.29</v>
      </c>
      <c r="K52" s="33">
        <v>-31352.15</v>
      </c>
      <c r="L52" s="33">
        <f t="shared" si="14"/>
        <v>-439594.3</v>
      </c>
      <c r="M52" s="57"/>
    </row>
    <row r="53" spans="1:13" ht="18.75" customHeight="1">
      <c r="A53" s="37" t="s">
        <v>80</v>
      </c>
      <c r="B53" s="33">
        <v>49498.79</v>
      </c>
      <c r="C53" s="33">
        <v>22010.24</v>
      </c>
      <c r="D53" s="33">
        <v>79735.97</v>
      </c>
      <c r="E53" s="33">
        <v>80405.95</v>
      </c>
      <c r="F53" s="33">
        <v>74473.17</v>
      </c>
      <c r="G53" s="33">
        <v>41503.75</v>
      </c>
      <c r="H53" s="33">
        <v>20702.79</v>
      </c>
      <c r="I53" s="33">
        <v>17052.2</v>
      </c>
      <c r="J53" s="33">
        <v>22859.29</v>
      </c>
      <c r="K53" s="33">
        <v>31352.15</v>
      </c>
      <c r="L53" s="33">
        <f t="shared" si="14"/>
        <v>439594.3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289599.32999999996</v>
      </c>
      <c r="C55" s="41">
        <f t="shared" si="16"/>
        <v>257854.07999999996</v>
      </c>
      <c r="D55" s="41">
        <f t="shared" si="16"/>
        <v>879934.8400000001</v>
      </c>
      <c r="E55" s="41">
        <f>IF(E20+E31+E44+E56-E53&lt;0,E53,E20+E31+E56-E52)</f>
        <v>80405.95</v>
      </c>
      <c r="F55" s="41">
        <f t="shared" si="16"/>
        <v>810671.6</v>
      </c>
      <c r="G55" s="41">
        <f t="shared" si="16"/>
        <v>384954.54</v>
      </c>
      <c r="H55" s="41">
        <f t="shared" si="16"/>
        <v>198219.84</v>
      </c>
      <c r="I55" s="41">
        <f>IF(I20+I31+I44+I56-I53&lt;0,I53,I20+I31+I56-I52)</f>
        <v>17052.2</v>
      </c>
      <c r="J55" s="41">
        <f t="shared" si="16"/>
        <v>276195.73999999993</v>
      </c>
      <c r="K55" s="41">
        <f t="shared" si="16"/>
        <v>468152.37999999995</v>
      </c>
      <c r="L55" s="42">
        <f t="shared" si="14"/>
        <v>3663040.4999999995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>IF(E20+E31+E44+E56-E53&gt;0,0,E20+E31+E56-E53)</f>
        <v>-99242.77000000006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>IF(I20+I31+I44+I56-I53&gt;0,0,I20+I31+I56-I53)</f>
        <v>-17243.669999999973</v>
      </c>
      <c r="J57" s="33">
        <f t="shared" si="17"/>
        <v>0</v>
      </c>
      <c r="K57" s="33">
        <f t="shared" si="17"/>
        <v>0</v>
      </c>
      <c r="L57" s="17">
        <f>SUM(C57:K57)</f>
        <v>-116486.44000000003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289599.33</v>
      </c>
      <c r="C61" s="41">
        <f aca="true" t="shared" si="18" ref="C61:J61">SUM(C62:C73)</f>
        <v>257854.08000000002</v>
      </c>
      <c r="D61" s="41">
        <f t="shared" si="18"/>
        <v>879934.8367262883</v>
      </c>
      <c r="E61" s="41">
        <f t="shared" si="18"/>
        <v>80405.95</v>
      </c>
      <c r="F61" s="41">
        <f t="shared" si="18"/>
        <v>810671.601618994</v>
      </c>
      <c r="G61" s="41">
        <f t="shared" si="18"/>
        <v>384954.53673457063</v>
      </c>
      <c r="H61" s="41">
        <f t="shared" si="18"/>
        <v>198219.8417281731</v>
      </c>
      <c r="I61" s="41">
        <f>SUM(I62:I78)</f>
        <v>17052.2</v>
      </c>
      <c r="J61" s="41">
        <f t="shared" si="18"/>
        <v>276195.7360824372</v>
      </c>
      <c r="K61" s="41">
        <f>SUM(K62:K75)</f>
        <v>468152.38</v>
      </c>
      <c r="L61" s="46">
        <f>SUM(B61:K61)</f>
        <v>3663040.492890464</v>
      </c>
      <c r="M61" s="40"/>
    </row>
    <row r="62" spans="1:13" ht="18.75" customHeight="1">
      <c r="A62" s="47" t="s">
        <v>46</v>
      </c>
      <c r="B62" s="48">
        <v>289599.33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289599.33</v>
      </c>
      <c r="M62"/>
    </row>
    <row r="63" spans="1:13" ht="18.75" customHeight="1">
      <c r="A63" s="47" t="s">
        <v>55</v>
      </c>
      <c r="B63" s="17">
        <v>0</v>
      </c>
      <c r="C63" s="48">
        <v>225390.25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225390.25</v>
      </c>
      <c r="M63"/>
    </row>
    <row r="64" spans="1:13" ht="18.75" customHeight="1">
      <c r="A64" s="47" t="s">
        <v>56</v>
      </c>
      <c r="B64" s="17">
        <v>0</v>
      </c>
      <c r="C64" s="48">
        <v>32463.83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32463.83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879934.8367262883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879934.8367262883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80405.95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80405.95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810671.601618994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810671.601618994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384954.53673457063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384954.53673457063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198219.8417281731</v>
      </c>
      <c r="I69" s="17">
        <v>0</v>
      </c>
      <c r="J69" s="17">
        <v>0</v>
      </c>
      <c r="K69" s="17">
        <v>0</v>
      </c>
      <c r="L69" s="46">
        <f t="shared" si="19"/>
        <v>198219.8417281731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17052.2</v>
      </c>
      <c r="J70" s="17">
        <v>0</v>
      </c>
      <c r="K70" s="17">
        <v>0</v>
      </c>
      <c r="L70" s="46">
        <f t="shared" si="19"/>
        <v>17052.2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276195.7360824372</v>
      </c>
      <c r="K71" s="17">
        <v>0</v>
      </c>
      <c r="L71" s="46">
        <f t="shared" si="19"/>
        <v>276195.7360824372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248776.17</v>
      </c>
      <c r="L72" s="46">
        <f t="shared" si="19"/>
        <v>248776.17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219376.21</v>
      </c>
      <c r="L73" s="46">
        <f t="shared" si="19"/>
        <v>219376.21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2023-01-27T19:35:33Z</dcterms:modified>
  <cp:category/>
  <cp:version/>
  <cp:contentType/>
  <cp:contentStatus/>
</cp:coreProperties>
</file>