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<sst xmlns="http://schemas.openxmlformats.org/spreadsheetml/2006/main" count="86" uniqueCount="85">
  <si>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</si>
  <si>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</si>
  <si>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</si>
  <si>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</si>
  <si>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</si>
  <si>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</si>
  <si>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</si>
  <si>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</si>
  <si>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</si>
  <si>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</si>
  <si>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</si>
  <si>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</si>
  <si>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</si>
  <si>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</si>
  <si>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</si>
  <si>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</si>
  <si>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</si>
  <si>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</si>
  <si>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</si>
  <si>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</si>
  <si>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</si>
  <si>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</si>
  <si>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</si>
  <si>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</si>
  <si>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</si>
  <si>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</si>
  <si>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</si>
  <si>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</si>
  <si>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</si>
  <si>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</si>
  <si>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</si>
  <si>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</si>
  <si>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</si>
  <si>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</si>
  <si>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</si>
  <si>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</si>
  <si>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</si>
  <si>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</si>
  <si>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</si>
  <si>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</si>
  <si>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</si>
  <si>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</si>
  <si>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</si>
  <si>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</si>
  <si>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</si>
  <si>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</si>
  <si>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</si>
  <si>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</si>
  <si>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</si>
  <si>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</si>
  <si>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</si>
  <si>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</si>
  <si>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</si>
  <si>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</si>
  <si>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</si>
  <si>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</si>
  <si>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</si>
  <si>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</si>
  <si>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</si>
  <si>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</si>
  <si>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</si>
  <si>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</si>
  <si>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</si>
  <si>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</si>
  <si>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</si>
  <si>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</si>
  <si>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</si>
  <si>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</si>
  <si>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</si>
  <si>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</si>
  <si>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</si>
  <si>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</si>
  <si>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</si>
  <si>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</si>
  <si>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</si>
  <si>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</si>
  <si>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</si>
  <si>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</si>
  <si>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</si>
  <si>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</si>
  <si>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</si>
  <si>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</si>
  <si>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</si>
  <si>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</si>
  <si>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16/01/23 - VENCIMENTO 23/01/23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</si>
</sst>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71417</v>
      </c>
      <c r="C7" s="10">
        <f aca="true" t="shared" si="0" ref="C7:K7">C8+C11</f>
        <v>84161</v>
      </c>
      <c r="D7" s="10">
        <f t="shared" si="0"/>
        <v>254510</v>
      </c>
      <c r="E7" s="10">
        <f t="shared" si="0"/>
        <v>207929</v>
      </c>
      <c r="F7" s="10">
        <f t="shared" si="0"/>
        <v>214535</v>
      </c>
      <c r="G7" s="10">
        <f t="shared" si="0"/>
        <v>116934</v>
      </c>
      <c r="H7" s="10">
        <f t="shared" si="0"/>
        <v>64935</v>
      </c>
      <c r="I7" s="10">
        <f t="shared" si="0"/>
        <v>98949</v>
      </c>
      <c r="J7" s="10">
        <f t="shared" si="0"/>
        <v>96828</v>
      </c>
      <c r="K7" s="10">
        <f t="shared" si="0"/>
        <v>178108</v>
      </c>
      <c r="L7" s="10">
        <f aca="true" t="shared" si="1" ref="L7:L13">SUM(B7:K7)</f>
        <v>1388306</v>
      </c>
      <c r="M7" s="11"/>
    </row>
    <row r="8" spans="1:13" ht="17.25" customHeight="1">
      <c r="A8" s="12" t="s">
        <v>83</v>
      </c>
      <c r="B8" s="13">
        <f>B9+B10</f>
        <v>5042</v>
      </c>
      <c r="C8" s="13">
        <f aca="true" t="shared" si="2" ref="C8:K8">C9+C10</f>
        <v>5436</v>
      </c>
      <c r="D8" s="13">
        <f t="shared" si="2"/>
        <v>16882</v>
      </c>
      <c r="E8" s="13">
        <f t="shared" si="2"/>
        <v>12626</v>
      </c>
      <c r="F8" s="13">
        <f t="shared" si="2"/>
        <v>11425</v>
      </c>
      <c r="G8" s="13">
        <f t="shared" si="2"/>
        <v>8273</v>
      </c>
      <c r="H8" s="13">
        <f t="shared" si="2"/>
        <v>4027</v>
      </c>
      <c r="I8" s="13">
        <f t="shared" si="2"/>
        <v>4587</v>
      </c>
      <c r="J8" s="13">
        <f t="shared" si="2"/>
        <v>6003</v>
      </c>
      <c r="K8" s="13">
        <f t="shared" si="2"/>
        <v>10827</v>
      </c>
      <c r="L8" s="13">
        <f t="shared" si="1"/>
        <v>85128</v>
      </c>
      <c r="M8"/>
    </row>
    <row r="9" spans="1:13" ht="17.25" customHeight="1">
      <c r="A9" s="14" t="s">
        <v>18</v>
      </c>
      <c r="B9" s="15">
        <v>5042</v>
      </c>
      <c r="C9" s="15">
        <v>5436</v>
      </c>
      <c r="D9" s="15">
        <v>16882</v>
      </c>
      <c r="E9" s="15">
        <v>12626</v>
      </c>
      <c r="F9" s="15">
        <v>11425</v>
      </c>
      <c r="G9" s="15">
        <v>8273</v>
      </c>
      <c r="H9" s="15">
        <v>3977</v>
      </c>
      <c r="I9" s="15">
        <v>4587</v>
      </c>
      <c r="J9" s="15">
        <v>6003</v>
      </c>
      <c r="K9" s="15">
        <v>10827</v>
      </c>
      <c r="L9" s="13">
        <f t="shared" si="1"/>
        <v>85078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50</v>
      </c>
      <c r="I10" s="15">
        <v>0</v>
      </c>
      <c r="J10" s="15">
        <v>0</v>
      </c>
      <c r="K10" s="15">
        <v>0</v>
      </c>
      <c r="L10" s="13">
        <f t="shared" si="1"/>
        <v>50</v>
      </c>
      <c r="M10"/>
    </row>
    <row r="11" spans="1:13" ht="17.25" customHeight="1">
      <c r="A11" s="12" t="s">
        <v>71</v>
      </c>
      <c r="B11" s="15">
        <v>66375</v>
      </c>
      <c r="C11" s="15">
        <v>78725</v>
      </c>
      <c r="D11" s="15">
        <v>237628</v>
      </c>
      <c r="E11" s="15">
        <v>195303</v>
      </c>
      <c r="F11" s="15">
        <v>203110</v>
      </c>
      <c r="G11" s="15">
        <v>108661</v>
      </c>
      <c r="H11" s="15">
        <v>60908</v>
      </c>
      <c r="I11" s="15">
        <v>94362</v>
      </c>
      <c r="J11" s="15">
        <v>90825</v>
      </c>
      <c r="K11" s="15">
        <v>167281</v>
      </c>
      <c r="L11" s="13">
        <f t="shared" si="1"/>
        <v>1303178</v>
      </c>
      <c r="M11" s="60"/>
    </row>
    <row r="12" spans="1:13" ht="17.25" customHeight="1">
      <c r="A12" s="14" t="s">
        <v>72</v>
      </c>
      <c r="B12" s="15">
        <v>7877</v>
      </c>
      <c r="C12" s="15">
        <v>6067</v>
      </c>
      <c r="D12" s="15">
        <v>21253</v>
      </c>
      <c r="E12" s="15">
        <v>20269</v>
      </c>
      <c r="F12" s="15">
        <v>17378</v>
      </c>
      <c r="G12" s="15">
        <v>10640</v>
      </c>
      <c r="H12" s="15">
        <v>5501</v>
      </c>
      <c r="I12" s="15">
        <v>5350</v>
      </c>
      <c r="J12" s="15">
        <v>6922</v>
      </c>
      <c r="K12" s="15">
        <v>10619</v>
      </c>
      <c r="L12" s="13">
        <f t="shared" si="1"/>
        <v>111876</v>
      </c>
      <c r="M12" s="60"/>
    </row>
    <row r="13" spans="1:13" ht="17.25" customHeight="1">
      <c r="A13" s="14" t="s">
        <v>73</v>
      </c>
      <c r="B13" s="15">
        <f>+B11-B12</f>
        <v>58498</v>
      </c>
      <c r="C13" s="15">
        <f aca="true" t="shared" si="3" ref="C13:K13">+C11-C12</f>
        <v>72658</v>
      </c>
      <c r="D13" s="15">
        <f t="shared" si="3"/>
        <v>216375</v>
      </c>
      <c r="E13" s="15">
        <f t="shared" si="3"/>
        <v>175034</v>
      </c>
      <c r="F13" s="15">
        <f t="shared" si="3"/>
        <v>185732</v>
      </c>
      <c r="G13" s="15">
        <f t="shared" si="3"/>
        <v>98021</v>
      </c>
      <c r="H13" s="15">
        <f t="shared" si="3"/>
        <v>55407</v>
      </c>
      <c r="I13" s="15">
        <f t="shared" si="3"/>
        <v>89012</v>
      </c>
      <c r="J13" s="15">
        <f t="shared" si="3"/>
        <v>83903</v>
      </c>
      <c r="K13" s="15">
        <f t="shared" si="3"/>
        <v>156662</v>
      </c>
      <c r="L13" s="13">
        <f t="shared" si="1"/>
        <v>1191302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74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1.355281854374972</v>
      </c>
      <c r="C18" s="22">
        <v>1.306505606230491</v>
      </c>
      <c r="D18" s="22">
        <v>1.151578033560658</v>
      </c>
      <c r="E18" s="22">
        <v>1.165946822277669</v>
      </c>
      <c r="F18" s="22">
        <v>1.312504247039855</v>
      </c>
      <c r="G18" s="22">
        <v>1.301996580527203</v>
      </c>
      <c r="H18" s="22">
        <v>1.161328726196472</v>
      </c>
      <c r="I18" s="22">
        <v>1.216087333810369</v>
      </c>
      <c r="J18" s="22">
        <v>1.410221663931059</v>
      </c>
      <c r="K18" s="22">
        <v>1.180552179840416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702964.2200000001</v>
      </c>
      <c r="C20" s="25">
        <f aca="true" t="shared" si="4" ref="C20:K20">SUM(C21:C28)</f>
        <v>464509.48000000004</v>
      </c>
      <c r="D20" s="25">
        <f t="shared" si="4"/>
        <v>1485287.5900000003</v>
      </c>
      <c r="E20" s="25">
        <f t="shared" si="4"/>
        <v>1239720.1400000001</v>
      </c>
      <c r="F20" s="25">
        <f t="shared" si="4"/>
        <v>1289101.2599999998</v>
      </c>
      <c r="G20" s="25">
        <f t="shared" si="4"/>
        <v>764882.12</v>
      </c>
      <c r="H20" s="25">
        <f t="shared" si="4"/>
        <v>419078.16</v>
      </c>
      <c r="I20" s="25">
        <f t="shared" si="4"/>
        <v>543363.9300000002</v>
      </c>
      <c r="J20" s="25">
        <f t="shared" si="4"/>
        <v>669787.6699999999</v>
      </c>
      <c r="K20" s="25">
        <f t="shared" si="4"/>
        <v>838757.59</v>
      </c>
      <c r="L20" s="25">
        <f>SUM(B20:K20)</f>
        <v>8417452.16</v>
      </c>
      <c r="M20"/>
    </row>
    <row r="21" spans="1:13" ht="17.25" customHeight="1">
      <c r="A21" s="26" t="s">
        <v>22</v>
      </c>
      <c r="B21" s="56">
        <f>ROUND((B15+B16)*B7,2)</f>
        <v>514180.97</v>
      </c>
      <c r="C21" s="56">
        <f aca="true" t="shared" si="5" ref="C21:K21">ROUND((C15+C16)*C7,2)</f>
        <v>345363.08</v>
      </c>
      <c r="D21" s="56">
        <f t="shared" si="5"/>
        <v>1243026.84</v>
      </c>
      <c r="E21" s="56">
        <f t="shared" si="5"/>
        <v>1028666.35</v>
      </c>
      <c r="F21" s="56">
        <f t="shared" si="5"/>
        <v>937775.39</v>
      </c>
      <c r="G21" s="56">
        <f t="shared" si="5"/>
        <v>562031.58</v>
      </c>
      <c r="H21" s="56">
        <f t="shared" si="5"/>
        <v>343791.86</v>
      </c>
      <c r="I21" s="56">
        <f t="shared" si="5"/>
        <v>434346.53</v>
      </c>
      <c r="J21" s="56">
        <f t="shared" si="5"/>
        <v>457754.37</v>
      </c>
      <c r="K21" s="56">
        <f t="shared" si="5"/>
        <v>687585.93</v>
      </c>
      <c r="L21" s="33">
        <f aca="true" t="shared" si="6" ref="L21:L28">SUM(B21:K21)</f>
        <v>6554522.9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182679.17</v>
      </c>
      <c r="C22" s="33">
        <f t="shared" si="7"/>
        <v>105855.72</v>
      </c>
      <c r="D22" s="33">
        <f t="shared" si="7"/>
        <v>188415.56</v>
      </c>
      <c r="E22" s="33">
        <f t="shared" si="7"/>
        <v>170703.91</v>
      </c>
      <c r="F22" s="33">
        <f t="shared" si="7"/>
        <v>293058.79</v>
      </c>
      <c r="G22" s="33">
        <f t="shared" si="7"/>
        <v>169731.62</v>
      </c>
      <c r="H22" s="33">
        <f t="shared" si="7"/>
        <v>55463.5</v>
      </c>
      <c r="I22" s="33">
        <f t="shared" si="7"/>
        <v>93856.78</v>
      </c>
      <c r="J22" s="33">
        <f t="shared" si="7"/>
        <v>187780.76</v>
      </c>
      <c r="K22" s="33">
        <f t="shared" si="7"/>
        <v>124145.14</v>
      </c>
      <c r="L22" s="33">
        <f t="shared" si="6"/>
        <v>1571690.95</v>
      </c>
      <c r="M22"/>
    </row>
    <row r="23" spans="1:13" ht="17.25" customHeight="1">
      <c r="A23" s="27" t="s">
        <v>24</v>
      </c>
      <c r="B23" s="33">
        <v>3310.34</v>
      </c>
      <c r="C23" s="33">
        <v>10818.47</v>
      </c>
      <c r="D23" s="33">
        <v>47968.99</v>
      </c>
      <c r="E23" s="33">
        <v>34953.18</v>
      </c>
      <c r="F23" s="33">
        <v>54479.53</v>
      </c>
      <c r="G23" s="33">
        <v>31942.05</v>
      </c>
      <c r="H23" s="33">
        <v>17432.89</v>
      </c>
      <c r="I23" s="33">
        <v>12561.84</v>
      </c>
      <c r="J23" s="33">
        <v>19736.24</v>
      </c>
      <c r="K23" s="33">
        <v>22196.82</v>
      </c>
      <c r="L23" s="33">
        <f t="shared" si="6"/>
        <v>255400.35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75</v>
      </c>
      <c r="B26" s="33">
        <v>609.62</v>
      </c>
      <c r="C26" s="33">
        <v>401.2</v>
      </c>
      <c r="D26" s="33">
        <v>1286.97</v>
      </c>
      <c r="E26" s="33">
        <v>1073.35</v>
      </c>
      <c r="F26" s="33">
        <v>1117.64</v>
      </c>
      <c r="G26" s="33">
        <v>661.72</v>
      </c>
      <c r="H26" s="33">
        <v>362.12</v>
      </c>
      <c r="I26" s="33">
        <v>471.54</v>
      </c>
      <c r="J26" s="33">
        <v>580.96</v>
      </c>
      <c r="K26" s="33">
        <v>726.85</v>
      </c>
      <c r="L26" s="33">
        <f t="shared" si="6"/>
        <v>7291.97</v>
      </c>
      <c r="M26" s="60"/>
    </row>
    <row r="27" spans="1:13" ht="17.25" customHeight="1">
      <c r="A27" s="27" t="s">
        <v>76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77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-127823.72</v>
      </c>
      <c r="C31" s="33">
        <f t="shared" si="8"/>
        <v>-26149.34</v>
      </c>
      <c r="D31" s="33">
        <f t="shared" si="8"/>
        <v>-81437.19</v>
      </c>
      <c r="E31" s="33">
        <f t="shared" si="8"/>
        <v>-67041.53</v>
      </c>
      <c r="F31" s="33">
        <f t="shared" si="8"/>
        <v>-56484.76</v>
      </c>
      <c r="G31" s="33">
        <f t="shared" si="8"/>
        <v>-40080.799999999996</v>
      </c>
      <c r="H31" s="33">
        <f t="shared" si="8"/>
        <v>-25824.37</v>
      </c>
      <c r="I31" s="33">
        <f t="shared" si="8"/>
        <v>-30407.089999999997</v>
      </c>
      <c r="J31" s="33">
        <f t="shared" si="8"/>
        <v>-29643.71</v>
      </c>
      <c r="K31" s="33">
        <f t="shared" si="8"/>
        <v>-51680.560000000005</v>
      </c>
      <c r="L31" s="33">
        <f aca="true" t="shared" si="9" ref="L31:L38">SUM(B31:K31)</f>
        <v>-536573.0700000001</v>
      </c>
      <c r="M31"/>
    </row>
    <row r="32" spans="1:13" ht="18.75" customHeight="1">
      <c r="A32" s="27" t="s">
        <v>28</v>
      </c>
      <c r="B32" s="33">
        <f>B33+B34+B35+B36</f>
        <v>-22184.8</v>
      </c>
      <c r="C32" s="33">
        <f aca="true" t="shared" si="10" ref="C32:K32">C33+C34+C35+C36</f>
        <v>-23918.4</v>
      </c>
      <c r="D32" s="33">
        <f t="shared" si="10"/>
        <v>-74280.8</v>
      </c>
      <c r="E32" s="33">
        <f t="shared" si="10"/>
        <v>-55554.4</v>
      </c>
      <c r="F32" s="33">
        <f t="shared" si="10"/>
        <v>-50270</v>
      </c>
      <c r="G32" s="33">
        <f t="shared" si="10"/>
        <v>-36401.2</v>
      </c>
      <c r="H32" s="33">
        <f t="shared" si="10"/>
        <v>-17498.8</v>
      </c>
      <c r="I32" s="33">
        <f t="shared" si="10"/>
        <v>-27785.01</v>
      </c>
      <c r="J32" s="33">
        <f t="shared" si="10"/>
        <v>-26413.2</v>
      </c>
      <c r="K32" s="33">
        <f t="shared" si="10"/>
        <v>-47638.8</v>
      </c>
      <c r="L32" s="33">
        <f t="shared" si="9"/>
        <v>-381945.41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-22184.8</v>
      </c>
      <c r="C33" s="33">
        <f t="shared" si="11"/>
        <v>-23918.4</v>
      </c>
      <c r="D33" s="33">
        <f t="shared" si="11"/>
        <v>-74280.8</v>
      </c>
      <c r="E33" s="33">
        <f t="shared" si="11"/>
        <v>-55554.4</v>
      </c>
      <c r="F33" s="33">
        <f t="shared" si="11"/>
        <v>-50270</v>
      </c>
      <c r="G33" s="33">
        <f t="shared" si="11"/>
        <v>-36401.2</v>
      </c>
      <c r="H33" s="33">
        <f t="shared" si="11"/>
        <v>-17498.8</v>
      </c>
      <c r="I33" s="33">
        <f t="shared" si="11"/>
        <v>-20182.8</v>
      </c>
      <c r="J33" s="33">
        <f t="shared" si="11"/>
        <v>-26413.2</v>
      </c>
      <c r="K33" s="33">
        <f t="shared" si="11"/>
        <v>-47638.8</v>
      </c>
      <c r="L33" s="33">
        <f t="shared" si="9"/>
        <v>-374343.19999999995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-7602.21</v>
      </c>
      <c r="J36" s="17">
        <v>0</v>
      </c>
      <c r="K36" s="17">
        <v>0</v>
      </c>
      <c r="L36" s="33">
        <f t="shared" si="9"/>
        <v>-7602.21</v>
      </c>
      <c r="M36"/>
    </row>
    <row r="37" spans="1:13" s="36" customFormat="1" ht="18.75" customHeight="1">
      <c r="A37" s="27" t="s">
        <v>32</v>
      </c>
      <c r="B37" s="38">
        <f>SUM(B38:B49)</f>
        <v>-105638.92</v>
      </c>
      <c r="C37" s="38">
        <f aca="true" t="shared" si="12" ref="C37:K37">SUM(C38:C49)</f>
        <v>-2230.94</v>
      </c>
      <c r="D37" s="38">
        <f t="shared" si="12"/>
        <v>-7156.39</v>
      </c>
      <c r="E37" s="38">
        <f t="shared" si="12"/>
        <v>-11487.13</v>
      </c>
      <c r="F37" s="38">
        <f t="shared" si="12"/>
        <v>-6214.76</v>
      </c>
      <c r="G37" s="38">
        <f t="shared" si="12"/>
        <v>-3679.6</v>
      </c>
      <c r="H37" s="38">
        <f t="shared" si="12"/>
        <v>-8325.57</v>
      </c>
      <c r="I37" s="38">
        <f t="shared" si="12"/>
        <v>-2622.08</v>
      </c>
      <c r="J37" s="38">
        <f t="shared" si="12"/>
        <v>-3230.51</v>
      </c>
      <c r="K37" s="38">
        <f t="shared" si="12"/>
        <v>-4041.76</v>
      </c>
      <c r="L37" s="33">
        <f t="shared" si="9"/>
        <v>-154627.66000000003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535500</v>
      </c>
      <c r="J46" s="17">
        <v>0</v>
      </c>
      <c r="K46" s="17">
        <v>0</v>
      </c>
      <c r="L46" s="17">
        <f>SUM(B46:K46)</f>
        <v>535500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-535500</v>
      </c>
    </row>
    <row r="48" spans="1:12" ht="18.75" customHeight="1">
      <c r="A48" s="37" t="s">
        <v>70</v>
      </c>
      <c r="B48" s="17">
        <v>-3389.87</v>
      </c>
      <c r="C48" s="17">
        <v>-2230.94</v>
      </c>
      <c r="D48" s="17">
        <v>-7156.39</v>
      </c>
      <c r="E48" s="17">
        <v>-5968.48</v>
      </c>
      <c r="F48" s="17">
        <v>-6214.76</v>
      </c>
      <c r="G48" s="17">
        <v>-3679.6</v>
      </c>
      <c r="H48" s="17">
        <v>-2013.64</v>
      </c>
      <c r="I48" s="17">
        <v>-2622.08</v>
      </c>
      <c r="J48" s="17">
        <v>-3230.51</v>
      </c>
      <c r="K48" s="17">
        <v>-4041.76</v>
      </c>
      <c r="L48" s="30">
        <f t="shared" si="13"/>
        <v>-40548.030000000006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78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79</v>
      </c>
      <c r="B52" s="33">
        <v>-77534.1</v>
      </c>
      <c r="C52" s="33">
        <v>-33485.59</v>
      </c>
      <c r="D52" s="33">
        <v>-124030.38</v>
      </c>
      <c r="E52" s="33">
        <v>-120847.83</v>
      </c>
      <c r="F52" s="33">
        <v>-104420.93</v>
      </c>
      <c r="G52" s="33">
        <v>-69597.3</v>
      </c>
      <c r="H52" s="33">
        <v>-35502.35</v>
      </c>
      <c r="I52" s="33">
        <v>-29378.99</v>
      </c>
      <c r="J52" s="33">
        <v>-47881.55</v>
      </c>
      <c r="K52" s="33">
        <v>-50008.06</v>
      </c>
      <c r="L52" s="33">
        <f t="shared" si="14"/>
        <v>-692687.0800000001</v>
      </c>
      <c r="M52" s="57"/>
    </row>
    <row r="53" spans="1:13" ht="18.75" customHeight="1">
      <c r="A53" s="37" t="s">
        <v>80</v>
      </c>
      <c r="B53" s="33">
        <v>77534.1</v>
      </c>
      <c r="C53" s="33">
        <v>33485.59</v>
      </c>
      <c r="D53" s="33">
        <v>124030.38</v>
      </c>
      <c r="E53" s="33">
        <v>120847.83</v>
      </c>
      <c r="F53" s="33">
        <v>104420.93</v>
      </c>
      <c r="G53" s="33">
        <v>69597.3</v>
      </c>
      <c r="H53" s="33">
        <v>35502.35</v>
      </c>
      <c r="I53" s="33">
        <v>29378.99</v>
      </c>
      <c r="J53" s="33">
        <v>47881.55</v>
      </c>
      <c r="K53" s="33">
        <v>50008.06</v>
      </c>
      <c r="L53" s="33">
        <f t="shared" si="14"/>
        <v>692687.0800000001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575140.5000000001</v>
      </c>
      <c r="C55" s="41">
        <f t="shared" si="16"/>
        <v>438360.14</v>
      </c>
      <c r="D55" s="41">
        <f t="shared" si="16"/>
        <v>1403850.4000000004</v>
      </c>
      <c r="E55" s="41">
        <f t="shared" si="16"/>
        <v>1172678.61</v>
      </c>
      <c r="F55" s="41">
        <f t="shared" si="16"/>
        <v>1232616.4999999998</v>
      </c>
      <c r="G55" s="41">
        <f t="shared" si="16"/>
        <v>724801.32</v>
      </c>
      <c r="H55" s="41">
        <f t="shared" si="16"/>
        <v>393253.79</v>
      </c>
      <c r="I55" s="41">
        <f t="shared" si="16"/>
        <v>512956.8400000002</v>
      </c>
      <c r="J55" s="41">
        <f t="shared" si="16"/>
        <v>640143.96</v>
      </c>
      <c r="K55" s="41">
        <f t="shared" si="16"/>
        <v>787077.0299999999</v>
      </c>
      <c r="L55" s="42">
        <f t="shared" si="14"/>
        <v>7880879.090000001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575140.5</v>
      </c>
      <c r="C61" s="41">
        <f aca="true" t="shared" si="18" ref="C61:J61">SUM(C62:C73)</f>
        <v>438360.14</v>
      </c>
      <c r="D61" s="41">
        <f t="shared" si="18"/>
        <v>1403850.4039949193</v>
      </c>
      <c r="E61" s="41">
        <f t="shared" si="18"/>
        <v>1172678.6118865733</v>
      </c>
      <c r="F61" s="41">
        <f t="shared" si="18"/>
        <v>1232616.5021070808</v>
      </c>
      <c r="G61" s="41">
        <f t="shared" si="18"/>
        <v>724801.3152930121</v>
      </c>
      <c r="H61" s="41">
        <f t="shared" si="18"/>
        <v>393253.7928173496</v>
      </c>
      <c r="I61" s="41">
        <f>SUM(I62:I78)</f>
        <v>512956.8436129818</v>
      </c>
      <c r="J61" s="41">
        <f t="shared" si="18"/>
        <v>640143.9593188959</v>
      </c>
      <c r="K61" s="41">
        <f>SUM(K62:K75)</f>
        <v>787077.03</v>
      </c>
      <c r="L61" s="46">
        <f>SUM(B61:K61)</f>
        <v>7880879.099030813</v>
      </c>
      <c r="M61" s="40"/>
    </row>
    <row r="62" spans="1:13" ht="18.75" customHeight="1">
      <c r="A62" s="47" t="s">
        <v>46</v>
      </c>
      <c r="B62" s="48">
        <v>575140.5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575140.5</v>
      </c>
      <c r="M62"/>
    </row>
    <row r="63" spans="1:13" ht="18.75" customHeight="1">
      <c r="A63" s="47" t="s">
        <v>55</v>
      </c>
      <c r="B63" s="17">
        <v>0</v>
      </c>
      <c r="C63" s="48">
        <v>383302.11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383302.11</v>
      </c>
      <c r="M63"/>
    </row>
    <row r="64" spans="1:13" ht="18.75" customHeight="1">
      <c r="A64" s="47" t="s">
        <v>56</v>
      </c>
      <c r="B64" s="17">
        <v>0</v>
      </c>
      <c r="C64" s="48">
        <v>55058.03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55058.03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1403850.4039949193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1403850.4039949193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1172678.6118865733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1172678.6118865733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1232616.5021070808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1232616.5021070808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724801.3152930121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724801.3152930121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393253.7928173496</v>
      </c>
      <c r="I69" s="17">
        <v>0</v>
      </c>
      <c r="J69" s="17">
        <v>0</v>
      </c>
      <c r="K69" s="17">
        <v>0</v>
      </c>
      <c r="L69" s="46">
        <f t="shared" si="19"/>
        <v>393253.7928173496</v>
      </c>
    </row>
    <row r="70" spans="1:12" ht="18.75" customHeight="1">
      <c r="A70" s="47" t="s">
        <v>81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512956.8436129818</v>
      </c>
      <c r="J70" s="17">
        <v>0</v>
      </c>
      <c r="K70" s="17">
        <v>0</v>
      </c>
      <c r="L70" s="46">
        <f t="shared" si="19"/>
        <v>512956.8436129818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640143.9593188959</v>
      </c>
      <c r="K71" s="17">
        <v>0</v>
      </c>
      <c r="L71" s="46">
        <f t="shared" si="19"/>
        <v>640143.9593188959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453356.37</v>
      </c>
      <c r="L72" s="46">
        <f t="shared" si="19"/>
        <v>453356.37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333720.66</v>
      </c>
      <c r="L73" s="46">
        <f t="shared" si="19"/>
        <v>333720.66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82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2023-01-20T20:07:39Z</dcterms:modified>
  <cp:category/>
  <cp:version/>
  <cp:contentType/>
  <cp:contentStatus/>
</cp:coreProperties>
</file>