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<sst xmlns="http://schemas.openxmlformats.org/spreadsheetml/2006/main" count="86" uniqueCount="85">
  <si>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</si>
  <si>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</si>
  <si>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</si>
  <si>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</si>
  <si>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</si>
  <si>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</si>
  <si>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</si>
  <si>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</si>
  <si>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</si>
  <si>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</si>
  <si>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</si>
  <si>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</si>
  <si>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</si>
  <si>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</si>
  <si>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</si>
  <si>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</si>
  <si>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</si>
  <si>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</si>
  <si>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</si>
  <si>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</si>
  <si>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</si>
  <si>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</si>
  <si>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</si>
  <si>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</si>
  <si>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</si>
  <si>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</si>
  <si>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</si>
  <si>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</si>
  <si>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</si>
  <si>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</si>
  <si>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</si>
  <si>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</si>
  <si>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</si>
  <si>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</si>
  <si>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</si>
  <si>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</si>
  <si>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</si>
  <si>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</si>
  <si>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</si>
  <si>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</si>
  <si>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</si>
  <si>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</si>
  <si>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</si>
  <si>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</si>
  <si>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</si>
  <si>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</si>
  <si>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</si>
  <si>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</si>
  <si>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</si>
  <si>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</si>
  <si>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</si>
  <si>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</si>
  <si>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</si>
  <si>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</si>
  <si>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</si>
  <si>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</si>
  <si>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</si>
  <si>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</si>
  <si>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</si>
  <si>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</si>
  <si>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</si>
  <si>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</si>
  <si>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</si>
  <si>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</si>
  <si>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</si>
  <si>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</si>
  <si>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</si>
  <si>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</si>
  <si>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</si>
  <si>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</si>
  <si>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</si>
  <si>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</si>
  <si>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</si>
  <si>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</si>
  <si>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</si>
  <si>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</si>
  <si>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</si>
  <si>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</si>
  <si>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</si>
  <si>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</si>
  <si>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</si>
  <si>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</si>
  <si>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</si>
  <si>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</si>
  <si>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OPERAÇÃO 10/01/23 - VENCIMENTO 17/01/23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</si>
</sst>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74248</v>
      </c>
      <c r="C7" s="10">
        <f aca="true" t="shared" si="0" ref="C7:K7">C8+C11</f>
        <v>87524</v>
      </c>
      <c r="D7" s="10">
        <f t="shared" si="0"/>
        <v>262625</v>
      </c>
      <c r="E7" s="10">
        <f t="shared" si="0"/>
        <v>213139</v>
      </c>
      <c r="F7" s="10">
        <f t="shared" si="0"/>
        <v>216433</v>
      </c>
      <c r="G7" s="10">
        <f t="shared" si="0"/>
        <v>120151</v>
      </c>
      <c r="H7" s="10">
        <f t="shared" si="0"/>
        <v>64841</v>
      </c>
      <c r="I7" s="10">
        <f t="shared" si="0"/>
        <v>101015</v>
      </c>
      <c r="J7" s="10">
        <f t="shared" si="0"/>
        <v>98019</v>
      </c>
      <c r="K7" s="10">
        <f t="shared" si="0"/>
        <v>182545</v>
      </c>
      <c r="L7" s="10">
        <f aca="true" t="shared" si="1" ref="L7:L13">SUM(B7:K7)</f>
        <v>1420540</v>
      </c>
      <c r="M7" s="11"/>
    </row>
    <row r="8" spans="1:13" ht="17.25" customHeight="1">
      <c r="A8" s="12" t="s">
        <v>83</v>
      </c>
      <c r="B8" s="13">
        <f>B9+B10</f>
        <v>5103</v>
      </c>
      <c r="C8" s="13">
        <f aca="true" t="shared" si="2" ref="C8:K8">C9+C10</f>
        <v>5442</v>
      </c>
      <c r="D8" s="13">
        <f t="shared" si="2"/>
        <v>16848</v>
      </c>
      <c r="E8" s="13">
        <f t="shared" si="2"/>
        <v>12681</v>
      </c>
      <c r="F8" s="13">
        <f t="shared" si="2"/>
        <v>11259</v>
      </c>
      <c r="G8" s="13">
        <f t="shared" si="2"/>
        <v>8451</v>
      </c>
      <c r="H8" s="13">
        <f t="shared" si="2"/>
        <v>3814</v>
      </c>
      <c r="I8" s="13">
        <f t="shared" si="2"/>
        <v>4687</v>
      </c>
      <c r="J8" s="13">
        <f t="shared" si="2"/>
        <v>5980</v>
      </c>
      <c r="K8" s="13">
        <f t="shared" si="2"/>
        <v>10690</v>
      </c>
      <c r="L8" s="13">
        <f t="shared" si="1"/>
        <v>84955</v>
      </c>
      <c r="M8"/>
    </row>
    <row r="9" spans="1:13" ht="17.25" customHeight="1">
      <c r="A9" s="14" t="s">
        <v>18</v>
      </c>
      <c r="B9" s="15">
        <v>5103</v>
      </c>
      <c r="C9" s="15">
        <v>5442</v>
      </c>
      <c r="D9" s="15">
        <v>16848</v>
      </c>
      <c r="E9" s="15">
        <v>12681</v>
      </c>
      <c r="F9" s="15">
        <v>11259</v>
      </c>
      <c r="G9" s="15">
        <v>8451</v>
      </c>
      <c r="H9" s="15">
        <v>3775</v>
      </c>
      <c r="I9" s="15">
        <v>4687</v>
      </c>
      <c r="J9" s="15">
        <v>5980</v>
      </c>
      <c r="K9" s="15">
        <v>10690</v>
      </c>
      <c r="L9" s="13">
        <f t="shared" si="1"/>
        <v>84916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39</v>
      </c>
      <c r="I10" s="15">
        <v>0</v>
      </c>
      <c r="J10" s="15">
        <v>0</v>
      </c>
      <c r="K10" s="15">
        <v>0</v>
      </c>
      <c r="L10" s="13">
        <f t="shared" si="1"/>
        <v>39</v>
      </c>
      <c r="M10"/>
    </row>
    <row r="11" spans="1:13" ht="17.25" customHeight="1">
      <c r="A11" s="12" t="s">
        <v>71</v>
      </c>
      <c r="B11" s="15">
        <v>69145</v>
      </c>
      <c r="C11" s="15">
        <v>82082</v>
      </c>
      <c r="D11" s="15">
        <v>245777</v>
      </c>
      <c r="E11" s="15">
        <v>200458</v>
      </c>
      <c r="F11" s="15">
        <v>205174</v>
      </c>
      <c r="G11" s="15">
        <v>111700</v>
      </c>
      <c r="H11" s="15">
        <v>61027</v>
      </c>
      <c r="I11" s="15">
        <v>96328</v>
      </c>
      <c r="J11" s="15">
        <v>92039</v>
      </c>
      <c r="K11" s="15">
        <v>171855</v>
      </c>
      <c r="L11" s="13">
        <f t="shared" si="1"/>
        <v>1335585</v>
      </c>
      <c r="M11" s="60"/>
    </row>
    <row r="12" spans="1:13" ht="17.25" customHeight="1">
      <c r="A12" s="14" t="s">
        <v>72</v>
      </c>
      <c r="B12" s="15">
        <v>8637</v>
      </c>
      <c r="C12" s="15">
        <v>6645</v>
      </c>
      <c r="D12" s="15">
        <v>23263</v>
      </c>
      <c r="E12" s="15">
        <v>21798</v>
      </c>
      <c r="F12" s="15">
        <v>18933</v>
      </c>
      <c r="G12" s="15">
        <v>11057</v>
      </c>
      <c r="H12" s="15">
        <v>5554</v>
      </c>
      <c r="I12" s="15">
        <v>5398</v>
      </c>
      <c r="J12" s="15">
        <v>7031</v>
      </c>
      <c r="K12" s="15">
        <v>11337</v>
      </c>
      <c r="L12" s="13">
        <f t="shared" si="1"/>
        <v>119653</v>
      </c>
      <c r="M12" s="60"/>
    </row>
    <row r="13" spans="1:13" ht="17.25" customHeight="1">
      <c r="A13" s="14" t="s">
        <v>73</v>
      </c>
      <c r="B13" s="15">
        <f>+B11-B12</f>
        <v>60508</v>
      </c>
      <c r="C13" s="15">
        <f aca="true" t="shared" si="3" ref="C13:K13">+C11-C12</f>
        <v>75437</v>
      </c>
      <c r="D13" s="15">
        <f t="shared" si="3"/>
        <v>222514</v>
      </c>
      <c r="E13" s="15">
        <f t="shared" si="3"/>
        <v>178660</v>
      </c>
      <c r="F13" s="15">
        <f t="shared" si="3"/>
        <v>186241</v>
      </c>
      <c r="G13" s="15">
        <f t="shared" si="3"/>
        <v>100643</v>
      </c>
      <c r="H13" s="15">
        <f t="shared" si="3"/>
        <v>55473</v>
      </c>
      <c r="I13" s="15">
        <f t="shared" si="3"/>
        <v>90930</v>
      </c>
      <c r="J13" s="15">
        <f t="shared" si="3"/>
        <v>85008</v>
      </c>
      <c r="K13" s="15">
        <f t="shared" si="3"/>
        <v>160518</v>
      </c>
      <c r="L13" s="13">
        <f t="shared" si="1"/>
        <v>1215932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74</v>
      </c>
      <c r="B16" s="20">
        <v>-0.0821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1.319162611667911</v>
      </c>
      <c r="C18" s="22">
        <v>1.273645882334881</v>
      </c>
      <c r="D18" s="22">
        <v>1.133487056428144</v>
      </c>
      <c r="E18" s="22">
        <v>1.147190416397537</v>
      </c>
      <c r="F18" s="22">
        <v>1.309948024454489</v>
      </c>
      <c r="G18" s="22">
        <v>1.290313746199079</v>
      </c>
      <c r="H18" s="22">
        <v>1.169158718810174</v>
      </c>
      <c r="I18" s="22">
        <v>1.20464945383844</v>
      </c>
      <c r="J18" s="22">
        <v>1.404637280462718</v>
      </c>
      <c r="K18" s="22">
        <v>1.16086876245337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710510.17</v>
      </c>
      <c r="C20" s="25">
        <f aca="true" t="shared" si="4" ref="C20:K20">SUM(C21:C28)</f>
        <v>470873.13</v>
      </c>
      <c r="D20" s="25">
        <f t="shared" si="4"/>
        <v>1507753.9600000002</v>
      </c>
      <c r="E20" s="25">
        <f t="shared" si="4"/>
        <v>1249469.9100000001</v>
      </c>
      <c r="F20" s="25">
        <f t="shared" si="4"/>
        <v>1296668.49</v>
      </c>
      <c r="G20" s="25">
        <f t="shared" si="4"/>
        <v>778840.3600000001</v>
      </c>
      <c r="H20" s="25">
        <f t="shared" si="4"/>
        <v>421652.79</v>
      </c>
      <c r="I20" s="25">
        <f t="shared" si="4"/>
        <v>549320.7900000002</v>
      </c>
      <c r="J20" s="25">
        <f t="shared" si="4"/>
        <v>676033.0999999999</v>
      </c>
      <c r="K20" s="25">
        <f t="shared" si="4"/>
        <v>845208.9899999999</v>
      </c>
      <c r="L20" s="25">
        <f>SUM(B20:K20)</f>
        <v>8506331.69</v>
      </c>
      <c r="M20"/>
    </row>
    <row r="21" spans="1:13" ht="17.25" customHeight="1">
      <c r="A21" s="26" t="s">
        <v>22</v>
      </c>
      <c r="B21" s="56">
        <f>ROUND((B15+B16)*B7,2)</f>
        <v>534563.33</v>
      </c>
      <c r="C21" s="56">
        <f aca="true" t="shared" si="5" ref="C21:K21">ROUND((C15+C16)*C7,2)</f>
        <v>359163.49</v>
      </c>
      <c r="D21" s="56">
        <f t="shared" si="5"/>
        <v>1282660.5</v>
      </c>
      <c r="E21" s="56">
        <f t="shared" si="5"/>
        <v>1054441.26</v>
      </c>
      <c r="F21" s="56">
        <f t="shared" si="5"/>
        <v>946071.93</v>
      </c>
      <c r="G21" s="56">
        <f t="shared" si="5"/>
        <v>577493.77</v>
      </c>
      <c r="H21" s="56">
        <f t="shared" si="5"/>
        <v>343294.19</v>
      </c>
      <c r="I21" s="56">
        <f t="shared" si="5"/>
        <v>443415.44</v>
      </c>
      <c r="J21" s="56">
        <f t="shared" si="5"/>
        <v>463384.82</v>
      </c>
      <c r="K21" s="56">
        <f t="shared" si="5"/>
        <v>704714.97</v>
      </c>
      <c r="L21" s="33">
        <f aca="true" t="shared" si="6" ref="L21:L28">SUM(B21:K21)</f>
        <v>6709203.700000001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170612.63</v>
      </c>
      <c r="C22" s="33">
        <f t="shared" si="7"/>
        <v>98283.61</v>
      </c>
      <c r="D22" s="33">
        <f t="shared" si="7"/>
        <v>171218.57</v>
      </c>
      <c r="E22" s="33">
        <f t="shared" si="7"/>
        <v>155203.65</v>
      </c>
      <c r="F22" s="33">
        <f t="shared" si="7"/>
        <v>293233.13</v>
      </c>
      <c r="G22" s="33">
        <f t="shared" si="7"/>
        <v>167654.38</v>
      </c>
      <c r="H22" s="33">
        <f t="shared" si="7"/>
        <v>58071.21</v>
      </c>
      <c r="I22" s="33">
        <f t="shared" si="7"/>
        <v>90744.73</v>
      </c>
      <c r="J22" s="33">
        <f t="shared" si="7"/>
        <v>187502.77</v>
      </c>
      <c r="K22" s="33">
        <f t="shared" si="7"/>
        <v>113366.63</v>
      </c>
      <c r="L22" s="33">
        <f t="shared" si="6"/>
        <v>1505891.31</v>
      </c>
      <c r="M22"/>
    </row>
    <row r="23" spans="1:13" ht="17.25" customHeight="1">
      <c r="A23" s="27" t="s">
        <v>24</v>
      </c>
      <c r="B23" s="33">
        <v>2537.87</v>
      </c>
      <c r="C23" s="33">
        <v>10951.21</v>
      </c>
      <c r="D23" s="33">
        <v>47988.27</v>
      </c>
      <c r="E23" s="33">
        <v>34428.3</v>
      </c>
      <c r="F23" s="33">
        <v>53578.49</v>
      </c>
      <c r="G23" s="33">
        <v>32507.52</v>
      </c>
      <c r="H23" s="33">
        <v>17897.48</v>
      </c>
      <c r="I23" s="33">
        <v>12561.84</v>
      </c>
      <c r="J23" s="33">
        <v>20629.21</v>
      </c>
      <c r="K23" s="33">
        <v>22297.69</v>
      </c>
      <c r="L23" s="33">
        <f t="shared" si="6"/>
        <v>255377.87999999998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1729.43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22482.59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75</v>
      </c>
      <c r="B26" s="33">
        <v>612.22</v>
      </c>
      <c r="C26" s="33">
        <v>403.81</v>
      </c>
      <c r="D26" s="33">
        <v>1297.39</v>
      </c>
      <c r="E26" s="33">
        <v>1073.35</v>
      </c>
      <c r="F26" s="33">
        <v>1115.03</v>
      </c>
      <c r="G26" s="33">
        <v>669.54</v>
      </c>
      <c r="H26" s="33">
        <v>362.12</v>
      </c>
      <c r="I26" s="33">
        <v>471.54</v>
      </c>
      <c r="J26" s="33">
        <v>580.96</v>
      </c>
      <c r="K26" s="33">
        <v>726.85</v>
      </c>
      <c r="L26" s="33">
        <f t="shared" si="6"/>
        <v>7312.81</v>
      </c>
      <c r="M26" s="60"/>
    </row>
    <row r="27" spans="1:13" ht="17.25" customHeight="1">
      <c r="A27" s="27" t="s">
        <v>76</v>
      </c>
      <c r="B27" s="33">
        <v>314.15</v>
      </c>
      <c r="C27" s="33">
        <v>237.55</v>
      </c>
      <c r="D27" s="33">
        <v>770.81</v>
      </c>
      <c r="E27" s="33">
        <v>589.5</v>
      </c>
      <c r="F27" s="33">
        <v>642.98</v>
      </c>
      <c r="G27" s="33">
        <v>358.79</v>
      </c>
      <c r="H27" s="33">
        <v>203.45</v>
      </c>
      <c r="I27" s="33">
        <v>271.27</v>
      </c>
      <c r="J27" s="33">
        <v>326.82</v>
      </c>
      <c r="K27" s="33">
        <v>440.79</v>
      </c>
      <c r="L27" s="33">
        <f t="shared" si="6"/>
        <v>4156.11</v>
      </c>
      <c r="M27" s="60"/>
    </row>
    <row r="28" spans="1:13" ht="17.25" customHeight="1">
      <c r="A28" s="27" t="s">
        <v>77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94.91</v>
      </c>
      <c r="I28" s="33">
        <v>126.54</v>
      </c>
      <c r="J28" s="33">
        <v>149.66</v>
      </c>
      <c r="K28" s="33">
        <v>203.2</v>
      </c>
      <c r="L28" s="33">
        <f t="shared" si="6"/>
        <v>1907.2900000000002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-129888.6</v>
      </c>
      <c r="C31" s="33">
        <f t="shared" si="8"/>
        <v>-27615.82</v>
      </c>
      <c r="D31" s="33">
        <f t="shared" si="8"/>
        <v>-83840.33</v>
      </c>
      <c r="E31" s="33">
        <f t="shared" si="8"/>
        <v>-68075.53</v>
      </c>
      <c r="F31" s="33">
        <f t="shared" si="8"/>
        <v>-55739.869999999995</v>
      </c>
      <c r="G31" s="33">
        <f t="shared" si="8"/>
        <v>-40907.46</v>
      </c>
      <c r="H31" s="33">
        <f t="shared" si="8"/>
        <v>-29489.57</v>
      </c>
      <c r="I31" s="33">
        <f t="shared" si="8"/>
        <v>-40522.92</v>
      </c>
      <c r="J31" s="33">
        <f t="shared" si="8"/>
        <v>-31047.31</v>
      </c>
      <c r="K31" s="33">
        <f t="shared" si="8"/>
        <v>-51632.16</v>
      </c>
      <c r="L31" s="33">
        <f aca="true" t="shared" si="9" ref="L31:L38">SUM(B31:K31)</f>
        <v>-558759.5700000001</v>
      </c>
      <c r="M31"/>
    </row>
    <row r="32" spans="1:13" ht="18.75" customHeight="1">
      <c r="A32" s="27" t="s">
        <v>28</v>
      </c>
      <c r="B32" s="33">
        <f>B33+B34+B35+B36</f>
        <v>-22453.2</v>
      </c>
      <c r="C32" s="33">
        <f aca="true" t="shared" si="10" ref="C32:K32">C33+C34+C35+C36</f>
        <v>-23944.8</v>
      </c>
      <c r="D32" s="33">
        <f t="shared" si="10"/>
        <v>-74131.2</v>
      </c>
      <c r="E32" s="33">
        <f t="shared" si="10"/>
        <v>-55796.4</v>
      </c>
      <c r="F32" s="33">
        <f t="shared" si="10"/>
        <v>-49539.6</v>
      </c>
      <c r="G32" s="33">
        <f t="shared" si="10"/>
        <v>-37184.4</v>
      </c>
      <c r="H32" s="33">
        <f t="shared" si="10"/>
        <v>-16610</v>
      </c>
      <c r="I32" s="33">
        <f t="shared" si="10"/>
        <v>-37821.64</v>
      </c>
      <c r="J32" s="33">
        <f t="shared" si="10"/>
        <v>-26312</v>
      </c>
      <c r="K32" s="33">
        <f t="shared" si="10"/>
        <v>-47036</v>
      </c>
      <c r="L32" s="33">
        <f t="shared" si="9"/>
        <v>-390829.24000000005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-22453.2</v>
      </c>
      <c r="C33" s="33">
        <f t="shared" si="11"/>
        <v>-23944.8</v>
      </c>
      <c r="D33" s="33">
        <f t="shared" si="11"/>
        <v>-74131.2</v>
      </c>
      <c r="E33" s="33">
        <f t="shared" si="11"/>
        <v>-55796.4</v>
      </c>
      <c r="F33" s="33">
        <f t="shared" si="11"/>
        <v>-49539.6</v>
      </c>
      <c r="G33" s="33">
        <f t="shared" si="11"/>
        <v>-37184.4</v>
      </c>
      <c r="H33" s="33">
        <f t="shared" si="11"/>
        <v>-16610</v>
      </c>
      <c r="I33" s="33">
        <f t="shared" si="11"/>
        <v>-20622.8</v>
      </c>
      <c r="J33" s="33">
        <f t="shared" si="11"/>
        <v>-26312</v>
      </c>
      <c r="K33" s="33">
        <f t="shared" si="11"/>
        <v>-47036</v>
      </c>
      <c r="L33" s="33">
        <f t="shared" si="9"/>
        <v>-373630.4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-17198.84</v>
      </c>
      <c r="J36" s="17">
        <v>0</v>
      </c>
      <c r="K36" s="17">
        <v>0</v>
      </c>
      <c r="L36" s="33">
        <f t="shared" si="9"/>
        <v>-17198.84</v>
      </c>
      <c r="M36"/>
    </row>
    <row r="37" spans="1:13" s="36" customFormat="1" ht="18.75" customHeight="1">
      <c r="A37" s="27" t="s">
        <v>32</v>
      </c>
      <c r="B37" s="38">
        <f>SUM(B38:B49)</f>
        <v>-107435.40000000001</v>
      </c>
      <c r="C37" s="38">
        <f aca="true" t="shared" si="12" ref="C37:K37">SUM(C38:C49)</f>
        <v>-3671.02</v>
      </c>
      <c r="D37" s="38">
        <f t="shared" si="12"/>
        <v>-9709.130000000001</v>
      </c>
      <c r="E37" s="38">
        <f t="shared" si="12"/>
        <v>-12279.13</v>
      </c>
      <c r="F37" s="38">
        <f t="shared" si="12"/>
        <v>-6200.27</v>
      </c>
      <c r="G37" s="38">
        <f t="shared" si="12"/>
        <v>-3723.06</v>
      </c>
      <c r="H37" s="38">
        <f t="shared" si="12"/>
        <v>-12879.57</v>
      </c>
      <c r="I37" s="38">
        <f t="shared" si="12"/>
        <v>-2701.2799999999997</v>
      </c>
      <c r="J37" s="38">
        <f t="shared" si="12"/>
        <v>-4735.31</v>
      </c>
      <c r="K37" s="38">
        <f t="shared" si="12"/>
        <v>-4596.16</v>
      </c>
      <c r="L37" s="33">
        <f t="shared" si="9"/>
        <v>-167930.33000000002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-6311.93</v>
      </c>
      <c r="I39" s="17">
        <v>0</v>
      </c>
      <c r="J39" s="28">
        <v>0</v>
      </c>
      <c r="K39" s="17">
        <v>0</v>
      </c>
      <c r="L39" s="33">
        <f>SUM(B39:K39)</f>
        <v>-36026.69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-1782</v>
      </c>
      <c r="C42" s="17">
        <v>-1425.6</v>
      </c>
      <c r="D42" s="17">
        <v>-2494.8</v>
      </c>
      <c r="E42" s="17">
        <v>-792</v>
      </c>
      <c r="F42" s="17">
        <v>0</v>
      </c>
      <c r="G42" s="17">
        <v>0</v>
      </c>
      <c r="H42" s="17">
        <v>-4554</v>
      </c>
      <c r="I42" s="17">
        <v>-79.2</v>
      </c>
      <c r="J42" s="17">
        <v>-1504.8</v>
      </c>
      <c r="K42" s="17">
        <v>-554.4</v>
      </c>
      <c r="L42" s="30">
        <f t="shared" si="13"/>
        <v>-13186.8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f>SUM(B46:K46)</f>
        <v>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0</v>
      </c>
    </row>
    <row r="48" spans="1:12" ht="18.75" customHeight="1">
      <c r="A48" s="37" t="s">
        <v>70</v>
      </c>
      <c r="B48" s="17">
        <v>-3404.35</v>
      </c>
      <c r="C48" s="17">
        <v>-2245.42</v>
      </c>
      <c r="D48" s="17">
        <v>-7214.33</v>
      </c>
      <c r="E48" s="17">
        <v>-5968.48</v>
      </c>
      <c r="F48" s="17">
        <v>-6200.27</v>
      </c>
      <c r="G48" s="17">
        <v>-3723.06</v>
      </c>
      <c r="H48" s="17">
        <v>-2013.64</v>
      </c>
      <c r="I48" s="17">
        <v>-2622.08</v>
      </c>
      <c r="J48" s="17">
        <v>-3230.51</v>
      </c>
      <c r="K48" s="17">
        <v>-4041.76</v>
      </c>
      <c r="L48" s="30">
        <f t="shared" si="13"/>
        <v>-40663.90000000001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78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79</v>
      </c>
      <c r="B52" s="33">
        <v>-82650.91</v>
      </c>
      <c r="C52" s="33">
        <v>-35749.44</v>
      </c>
      <c r="D52" s="33">
        <v>-133555.21</v>
      </c>
      <c r="E52" s="33">
        <v>-127784.24</v>
      </c>
      <c r="F52" s="33">
        <v>-113429.5</v>
      </c>
      <c r="G52" s="33">
        <v>-71673.69</v>
      </c>
      <c r="H52" s="33">
        <v>-36117.11</v>
      </c>
      <c r="I52" s="33">
        <v>-29354.32</v>
      </c>
      <c r="J52" s="33">
        <v>-48492.81</v>
      </c>
      <c r="K52" s="33">
        <v>-52491.44</v>
      </c>
      <c r="L52" s="33">
        <f t="shared" si="14"/>
        <v>-731298.6699999999</v>
      </c>
      <c r="M52" s="57"/>
    </row>
    <row r="53" spans="1:13" ht="18.75" customHeight="1">
      <c r="A53" s="37" t="s">
        <v>80</v>
      </c>
      <c r="B53" s="33">
        <v>82650.91</v>
      </c>
      <c r="C53" s="33">
        <v>35749.44</v>
      </c>
      <c r="D53" s="33">
        <v>133555.21</v>
      </c>
      <c r="E53" s="33">
        <v>127784.24</v>
      </c>
      <c r="F53" s="33">
        <v>113429.5</v>
      </c>
      <c r="G53" s="33">
        <v>71673.69</v>
      </c>
      <c r="H53" s="33">
        <v>36117.11</v>
      </c>
      <c r="I53" s="33">
        <v>29354.32</v>
      </c>
      <c r="J53" s="33">
        <v>48492.81</v>
      </c>
      <c r="K53" s="33">
        <v>52491.44</v>
      </c>
      <c r="L53" s="33">
        <f t="shared" si="14"/>
        <v>731298.6699999999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580621.5700000001</v>
      </c>
      <c r="C55" s="41">
        <f t="shared" si="16"/>
        <v>443257.31</v>
      </c>
      <c r="D55" s="41">
        <f t="shared" si="16"/>
        <v>1423913.6300000001</v>
      </c>
      <c r="E55" s="41">
        <f t="shared" si="16"/>
        <v>1181394.3800000001</v>
      </c>
      <c r="F55" s="41">
        <f t="shared" si="16"/>
        <v>1240928.62</v>
      </c>
      <c r="G55" s="41">
        <f t="shared" si="16"/>
        <v>737932.9000000001</v>
      </c>
      <c r="H55" s="41">
        <f t="shared" si="16"/>
        <v>392163.22</v>
      </c>
      <c r="I55" s="41">
        <f t="shared" si="16"/>
        <v>508797.87000000017</v>
      </c>
      <c r="J55" s="41">
        <f t="shared" si="16"/>
        <v>644985.7899999998</v>
      </c>
      <c r="K55" s="41">
        <f t="shared" si="16"/>
        <v>793576.8299999998</v>
      </c>
      <c r="L55" s="42">
        <f t="shared" si="14"/>
        <v>7947572.120000001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580621.57</v>
      </c>
      <c r="C61" s="41">
        <f aca="true" t="shared" si="18" ref="C61:J61">SUM(C62:C73)</f>
        <v>443257.31000000006</v>
      </c>
      <c r="D61" s="41">
        <f t="shared" si="18"/>
        <v>1423913.634505552</v>
      </c>
      <c r="E61" s="41">
        <f t="shared" si="18"/>
        <v>1181394.3780232964</v>
      </c>
      <c r="F61" s="41">
        <f t="shared" si="18"/>
        <v>1240928.6156437949</v>
      </c>
      <c r="G61" s="41">
        <f t="shared" si="18"/>
        <v>737932.8997181121</v>
      </c>
      <c r="H61" s="41">
        <f t="shared" si="18"/>
        <v>392163.21535188373</v>
      </c>
      <c r="I61" s="41">
        <f>SUM(I62:I78)</f>
        <v>508797.8676024867</v>
      </c>
      <c r="J61" s="41">
        <f t="shared" si="18"/>
        <v>644985.7933434439</v>
      </c>
      <c r="K61" s="41">
        <f>SUM(K62:K75)</f>
        <v>793576.8300000001</v>
      </c>
      <c r="L61" s="46">
        <f>SUM(B61:K61)</f>
        <v>7947572.1141885705</v>
      </c>
      <c r="M61" s="40"/>
    </row>
    <row r="62" spans="1:13" ht="18.75" customHeight="1">
      <c r="A62" s="47" t="s">
        <v>46</v>
      </c>
      <c r="B62" s="48">
        <v>580621.57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580621.57</v>
      </c>
      <c r="M62"/>
    </row>
    <row r="63" spans="1:13" ht="18.75" customHeight="1">
      <c r="A63" s="47" t="s">
        <v>55</v>
      </c>
      <c r="B63" s="17">
        <v>0</v>
      </c>
      <c r="C63" s="48">
        <v>387229.59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387229.59</v>
      </c>
      <c r="M63"/>
    </row>
    <row r="64" spans="1:13" ht="18.75" customHeight="1">
      <c r="A64" s="47" t="s">
        <v>56</v>
      </c>
      <c r="B64" s="17">
        <v>0</v>
      </c>
      <c r="C64" s="48">
        <v>56027.72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56027.72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1423913.634505552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1423913.634505552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1181394.3780232964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1181394.3780232964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1240928.6156437949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1240928.6156437949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737932.8997181121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737932.8997181121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392163.21535188373</v>
      </c>
      <c r="I69" s="17">
        <v>0</v>
      </c>
      <c r="J69" s="17">
        <v>0</v>
      </c>
      <c r="K69" s="17">
        <v>0</v>
      </c>
      <c r="L69" s="46">
        <f t="shared" si="19"/>
        <v>392163.21535188373</v>
      </c>
    </row>
    <row r="70" spans="1:12" ht="18.75" customHeight="1">
      <c r="A70" s="47" t="s">
        <v>81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508797.8676024867</v>
      </c>
      <c r="J70" s="17">
        <v>0</v>
      </c>
      <c r="K70" s="17">
        <v>0</v>
      </c>
      <c r="L70" s="46">
        <f t="shared" si="19"/>
        <v>508797.8676024867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644985.7933434439</v>
      </c>
      <c r="K71" s="17">
        <v>0</v>
      </c>
      <c r="L71" s="46">
        <f t="shared" si="19"/>
        <v>644985.7933434439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457973.19</v>
      </c>
      <c r="L72" s="46">
        <f t="shared" si="19"/>
        <v>457973.19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335603.64</v>
      </c>
      <c r="L73" s="46">
        <f t="shared" si="19"/>
        <v>335603.64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82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2023-01-17T22:50:06Z</dcterms:modified>
  <cp:category/>
  <cp:version/>
  <cp:contentType/>
  <cp:contentStatus/>
</cp:coreProperties>
</file>