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<sst xmlns="http://schemas.openxmlformats.org/spreadsheetml/2006/main" count="86" uniqueCount="85">
  <si>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</si>
  <si>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</si>
  <si>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</si>
  <si>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</si>
  <si>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</si>
  <si>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</si>
  <si>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</si>
  <si>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</si>
  <si>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</si>
  <si>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</si>
  <si>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</si>
  <si>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</si>
  <si>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</si>
  <si>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</si>
  <si>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</si>
  <si>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</si>
  <si>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</si>
  <si>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</si>
  <si>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</si>
  <si>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</si>
  <si>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</si>
  <si>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</si>
  <si>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</si>
  <si>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</si>
  <si>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</si>
  <si>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</si>
  <si>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</si>
  <si>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</si>
  <si>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</si>
  <si>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</si>
  <si>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</si>
  <si>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</si>
  <si>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</si>
  <si>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</si>
  <si>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</si>
  <si>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</si>
  <si>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</si>
  <si>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</si>
  <si>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</si>
  <si>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</si>
  <si>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</si>
  <si>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</si>
  <si>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</si>
  <si>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</si>
  <si>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</si>
  <si>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</si>
  <si>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</si>
  <si>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</si>
  <si>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</si>
  <si>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</si>
  <si>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</si>
  <si>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</si>
  <si>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</si>
  <si>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</si>
  <si>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</si>
  <si>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</si>
  <si>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</si>
  <si>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</si>
  <si>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</si>
  <si>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</si>
  <si>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</si>
  <si>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</si>
  <si>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</si>
  <si>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</si>
  <si>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</si>
  <si>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</si>
  <si>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</si>
  <si>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</si>
  <si>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</si>
  <si>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</si>
  <si>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</si>
  <si>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</si>
  <si>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</si>
  <si>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</si>
  <si>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</si>
  <si>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</si>
  <si>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</si>
  <si>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</si>
  <si>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</si>
  <si>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</si>
  <si>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</si>
  <si>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</si>
  <si>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</si>
  <si>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</si>
  <si>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OPERAÇÃO 09/01/23 - VENCIMENTO 16/01/23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</si>
</sst>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71136</v>
      </c>
      <c r="C7" s="10">
        <f aca="true" t="shared" si="0" ref="C7:K7">C8+C11</f>
        <v>84703</v>
      </c>
      <c r="D7" s="10">
        <f t="shared" si="0"/>
        <v>254185</v>
      </c>
      <c r="E7" s="10">
        <f t="shared" si="0"/>
        <v>207200</v>
      </c>
      <c r="F7" s="10">
        <f t="shared" si="0"/>
        <v>209415</v>
      </c>
      <c r="G7" s="10">
        <f t="shared" si="0"/>
        <v>117402</v>
      </c>
      <c r="H7" s="10">
        <f t="shared" si="0"/>
        <v>68570</v>
      </c>
      <c r="I7" s="10">
        <f t="shared" si="0"/>
        <v>104924</v>
      </c>
      <c r="J7" s="10">
        <f t="shared" si="0"/>
        <v>95416</v>
      </c>
      <c r="K7" s="10">
        <f t="shared" si="0"/>
        <v>178525</v>
      </c>
      <c r="L7" s="10">
        <f aca="true" t="shared" si="1" ref="L7:L13">SUM(B7:K7)</f>
        <v>1391476</v>
      </c>
      <c r="M7" s="11"/>
    </row>
    <row r="8" spans="1:13" ht="17.25" customHeight="1">
      <c r="A8" s="12" t="s">
        <v>83</v>
      </c>
      <c r="B8" s="13">
        <f>B9+B10</f>
        <v>5040</v>
      </c>
      <c r="C8" s="13">
        <f aca="true" t="shared" si="2" ref="C8:K8">C9+C10</f>
        <v>5537</v>
      </c>
      <c r="D8" s="13">
        <f t="shared" si="2"/>
        <v>17854</v>
      </c>
      <c r="E8" s="13">
        <f t="shared" si="2"/>
        <v>13336</v>
      </c>
      <c r="F8" s="13">
        <f t="shared" si="2"/>
        <v>11700</v>
      </c>
      <c r="G8" s="13">
        <f t="shared" si="2"/>
        <v>8476</v>
      </c>
      <c r="H8" s="13">
        <f t="shared" si="2"/>
        <v>4247</v>
      </c>
      <c r="I8" s="13">
        <f t="shared" si="2"/>
        <v>4844</v>
      </c>
      <c r="J8" s="13">
        <f t="shared" si="2"/>
        <v>6010</v>
      </c>
      <c r="K8" s="13">
        <f t="shared" si="2"/>
        <v>11044</v>
      </c>
      <c r="L8" s="13">
        <f t="shared" si="1"/>
        <v>88088</v>
      </c>
      <c r="M8"/>
    </row>
    <row r="9" spans="1:13" ht="17.25" customHeight="1">
      <c r="A9" s="14" t="s">
        <v>18</v>
      </c>
      <c r="B9" s="15">
        <v>5039</v>
      </c>
      <c r="C9" s="15">
        <v>5537</v>
      </c>
      <c r="D9" s="15">
        <v>17854</v>
      </c>
      <c r="E9" s="15">
        <v>13336</v>
      </c>
      <c r="F9" s="15">
        <v>11700</v>
      </c>
      <c r="G9" s="15">
        <v>8476</v>
      </c>
      <c r="H9" s="15">
        <v>4199</v>
      </c>
      <c r="I9" s="15">
        <v>4844</v>
      </c>
      <c r="J9" s="15">
        <v>6010</v>
      </c>
      <c r="K9" s="15">
        <v>11044</v>
      </c>
      <c r="L9" s="13">
        <f t="shared" si="1"/>
        <v>88039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48</v>
      </c>
      <c r="I10" s="15">
        <v>0</v>
      </c>
      <c r="J10" s="15">
        <v>0</v>
      </c>
      <c r="K10" s="15">
        <v>0</v>
      </c>
      <c r="L10" s="13">
        <f t="shared" si="1"/>
        <v>49</v>
      </c>
      <c r="M10"/>
    </row>
    <row r="11" spans="1:13" ht="17.25" customHeight="1">
      <c r="A11" s="12" t="s">
        <v>71</v>
      </c>
      <c r="B11" s="15">
        <v>66096</v>
      </c>
      <c r="C11" s="15">
        <v>79166</v>
      </c>
      <c r="D11" s="15">
        <v>236331</v>
      </c>
      <c r="E11" s="15">
        <v>193864</v>
      </c>
      <c r="F11" s="15">
        <v>197715</v>
      </c>
      <c r="G11" s="15">
        <v>108926</v>
      </c>
      <c r="H11" s="15">
        <v>64323</v>
      </c>
      <c r="I11" s="15">
        <v>100080</v>
      </c>
      <c r="J11" s="15">
        <v>89406</v>
      </c>
      <c r="K11" s="15">
        <v>167481</v>
      </c>
      <c r="L11" s="13">
        <f t="shared" si="1"/>
        <v>1303388</v>
      </c>
      <c r="M11" s="60"/>
    </row>
    <row r="12" spans="1:13" ht="17.25" customHeight="1">
      <c r="A12" s="14" t="s">
        <v>72</v>
      </c>
      <c r="B12" s="15">
        <v>8525</v>
      </c>
      <c r="C12" s="15">
        <v>6476</v>
      </c>
      <c r="D12" s="15">
        <v>22369</v>
      </c>
      <c r="E12" s="15">
        <v>21985</v>
      </c>
      <c r="F12" s="15">
        <v>18988</v>
      </c>
      <c r="G12" s="15">
        <v>11307</v>
      </c>
      <c r="H12" s="15">
        <v>6127</v>
      </c>
      <c r="I12" s="15">
        <v>6040</v>
      </c>
      <c r="J12" s="15">
        <v>7060</v>
      </c>
      <c r="K12" s="15">
        <v>11798</v>
      </c>
      <c r="L12" s="13">
        <f t="shared" si="1"/>
        <v>120675</v>
      </c>
      <c r="M12" s="60"/>
    </row>
    <row r="13" spans="1:13" ht="17.25" customHeight="1">
      <c r="A13" s="14" t="s">
        <v>73</v>
      </c>
      <c r="B13" s="15">
        <f>+B11-B12</f>
        <v>57571</v>
      </c>
      <c r="C13" s="15">
        <f aca="true" t="shared" si="3" ref="C13:K13">+C11-C12</f>
        <v>72690</v>
      </c>
      <c r="D13" s="15">
        <f t="shared" si="3"/>
        <v>213962</v>
      </c>
      <c r="E13" s="15">
        <f t="shared" si="3"/>
        <v>171879</v>
      </c>
      <c r="F13" s="15">
        <f t="shared" si="3"/>
        <v>178727</v>
      </c>
      <c r="G13" s="15">
        <f t="shared" si="3"/>
        <v>97619</v>
      </c>
      <c r="H13" s="15">
        <f t="shared" si="3"/>
        <v>58196</v>
      </c>
      <c r="I13" s="15">
        <f t="shared" si="3"/>
        <v>94040</v>
      </c>
      <c r="J13" s="15">
        <f t="shared" si="3"/>
        <v>82346</v>
      </c>
      <c r="K13" s="15">
        <f t="shared" si="3"/>
        <v>155683</v>
      </c>
      <c r="L13" s="13">
        <f t="shared" si="1"/>
        <v>1182713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74</v>
      </c>
      <c r="B16" s="20">
        <v>-0.0821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1.369449868687955</v>
      </c>
      <c r="C18" s="22">
        <v>1.308434356353701</v>
      </c>
      <c r="D18" s="22">
        <v>1.165086235508226</v>
      </c>
      <c r="E18" s="22">
        <v>1.176251782958397</v>
      </c>
      <c r="F18" s="22">
        <v>1.346540424272022</v>
      </c>
      <c r="G18" s="22">
        <v>1.316629316512362</v>
      </c>
      <c r="H18" s="22">
        <v>1.120272729984039</v>
      </c>
      <c r="I18" s="22">
        <v>1.162948277284073</v>
      </c>
      <c r="J18" s="22">
        <v>1.439256532879063</v>
      </c>
      <c r="K18" s="22">
        <v>1.18451657463874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706864.9400000001</v>
      </c>
      <c r="C20" s="25">
        <f aca="true" t="shared" si="4" ref="C20:K20">SUM(C21:C28)</f>
        <v>468037.61999999994</v>
      </c>
      <c r="D20" s="25">
        <f t="shared" si="4"/>
        <v>1499925.2600000002</v>
      </c>
      <c r="E20" s="25">
        <f t="shared" si="4"/>
        <v>1245920.9100000001</v>
      </c>
      <c r="F20" s="25">
        <f t="shared" si="4"/>
        <v>1290224.56</v>
      </c>
      <c r="G20" s="25">
        <f t="shared" si="4"/>
        <v>776225.69</v>
      </c>
      <c r="H20" s="25">
        <f t="shared" si="4"/>
        <v>427231.31999999995</v>
      </c>
      <c r="I20" s="25">
        <f t="shared" si="4"/>
        <v>550473.8000000002</v>
      </c>
      <c r="J20" s="25">
        <f t="shared" si="4"/>
        <v>674254.8099999999</v>
      </c>
      <c r="K20" s="25">
        <f t="shared" si="4"/>
        <v>843485.35</v>
      </c>
      <c r="L20" s="25">
        <f>SUM(B20:K20)</f>
        <v>8482644.26</v>
      </c>
      <c r="M20"/>
    </row>
    <row r="21" spans="1:13" ht="17.25" customHeight="1">
      <c r="A21" s="26" t="s">
        <v>22</v>
      </c>
      <c r="B21" s="56">
        <f>ROUND((B15+B16)*B7,2)</f>
        <v>512157.86</v>
      </c>
      <c r="C21" s="56">
        <f aca="true" t="shared" si="5" ref="C21:K21">ROUND((C15+C16)*C7,2)</f>
        <v>347587.23</v>
      </c>
      <c r="D21" s="56">
        <f t="shared" si="5"/>
        <v>1241439.54</v>
      </c>
      <c r="E21" s="56">
        <f t="shared" si="5"/>
        <v>1025059.84</v>
      </c>
      <c r="F21" s="56">
        <f t="shared" si="5"/>
        <v>915394.85</v>
      </c>
      <c r="G21" s="56">
        <f t="shared" si="5"/>
        <v>564280.97</v>
      </c>
      <c r="H21" s="56">
        <f t="shared" si="5"/>
        <v>363037.01</v>
      </c>
      <c r="I21" s="56">
        <f t="shared" si="5"/>
        <v>460574.39</v>
      </c>
      <c r="J21" s="56">
        <f t="shared" si="5"/>
        <v>451079.14</v>
      </c>
      <c r="K21" s="56">
        <f t="shared" si="5"/>
        <v>689195.76</v>
      </c>
      <c r="L21" s="33">
        <f aca="true" t="shared" si="6" ref="L21:L28">SUM(B21:K21)</f>
        <v>6569806.589999999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189216.65</v>
      </c>
      <c r="C22" s="33">
        <f t="shared" si="7"/>
        <v>107207.84</v>
      </c>
      <c r="D22" s="33">
        <f t="shared" si="7"/>
        <v>204944.58</v>
      </c>
      <c r="E22" s="33">
        <f t="shared" si="7"/>
        <v>180668.62</v>
      </c>
      <c r="F22" s="33">
        <f t="shared" si="7"/>
        <v>317221.32</v>
      </c>
      <c r="G22" s="33">
        <f t="shared" si="7"/>
        <v>178667.9</v>
      </c>
      <c r="H22" s="33">
        <f t="shared" si="7"/>
        <v>43663.45</v>
      </c>
      <c r="I22" s="33">
        <f t="shared" si="7"/>
        <v>75049.8</v>
      </c>
      <c r="J22" s="33">
        <f t="shared" si="7"/>
        <v>198139.46</v>
      </c>
      <c r="K22" s="33">
        <f t="shared" si="7"/>
        <v>127168.04</v>
      </c>
      <c r="L22" s="33">
        <f t="shared" si="6"/>
        <v>1621947.66</v>
      </c>
      <c r="M22"/>
    </row>
    <row r="23" spans="1:13" ht="17.25" customHeight="1">
      <c r="A23" s="27" t="s">
        <v>24</v>
      </c>
      <c r="B23" s="33">
        <v>2673.24</v>
      </c>
      <c r="C23" s="33">
        <v>10752.1</v>
      </c>
      <c r="D23" s="33">
        <v>47610.23</v>
      </c>
      <c r="E23" s="33">
        <v>34754.07</v>
      </c>
      <c r="F23" s="33">
        <v>53784.37</v>
      </c>
      <c r="G23" s="33">
        <v>32066.08</v>
      </c>
      <c r="H23" s="33">
        <v>18120.1</v>
      </c>
      <c r="I23" s="33">
        <v>12229.99</v>
      </c>
      <c r="J23" s="33">
        <v>20496.46</v>
      </c>
      <c r="K23" s="33">
        <v>22263.19</v>
      </c>
      <c r="L23" s="33">
        <f t="shared" si="6"/>
        <v>254749.83000000002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75</v>
      </c>
      <c r="B26" s="33">
        <v>633.07</v>
      </c>
      <c r="C26" s="33">
        <v>419.44</v>
      </c>
      <c r="D26" s="33">
        <v>1341.68</v>
      </c>
      <c r="E26" s="33">
        <v>1115.03</v>
      </c>
      <c r="F26" s="33">
        <v>1154.11</v>
      </c>
      <c r="G26" s="33">
        <v>695.59</v>
      </c>
      <c r="H26" s="33">
        <v>382.97</v>
      </c>
      <c r="I26" s="33">
        <v>492.38</v>
      </c>
      <c r="J26" s="33">
        <v>604.41</v>
      </c>
      <c r="K26" s="33">
        <v>755.51</v>
      </c>
      <c r="L26" s="33">
        <f t="shared" si="6"/>
        <v>7594.1900000000005</v>
      </c>
      <c r="M26" s="60"/>
    </row>
    <row r="27" spans="1:13" ht="17.25" customHeight="1">
      <c r="A27" s="27" t="s">
        <v>76</v>
      </c>
      <c r="B27" s="33">
        <v>314.15</v>
      </c>
      <c r="C27" s="33">
        <v>237.55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203.45</v>
      </c>
      <c r="I27" s="33">
        <v>271.27</v>
      </c>
      <c r="J27" s="33">
        <v>326.82</v>
      </c>
      <c r="K27" s="33">
        <v>440.79</v>
      </c>
      <c r="L27" s="33">
        <f t="shared" si="6"/>
        <v>4156.11</v>
      </c>
      <c r="M27" s="60"/>
    </row>
    <row r="28" spans="1:13" ht="17.25" customHeight="1">
      <c r="A28" s="27" t="s">
        <v>77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-129194.9</v>
      </c>
      <c r="C31" s="33">
        <f t="shared" si="8"/>
        <v>-29216.34</v>
      </c>
      <c r="D31" s="33">
        <f t="shared" si="8"/>
        <v>-86071</v>
      </c>
      <c r="E31" s="33">
        <f t="shared" si="8"/>
        <v>-70397.32</v>
      </c>
      <c r="F31" s="33">
        <f t="shared" si="8"/>
        <v>-59032.77</v>
      </c>
      <c r="G31" s="33">
        <f t="shared" si="8"/>
        <v>-41703.53</v>
      </c>
      <c r="H31" s="33">
        <f t="shared" si="8"/>
        <v>-27022.66</v>
      </c>
      <c r="I31" s="33">
        <f t="shared" si="8"/>
        <v>-33608.299999999996</v>
      </c>
      <c r="J31" s="33">
        <f t="shared" si="8"/>
        <v>-30055.69</v>
      </c>
      <c r="K31" s="33">
        <f t="shared" si="8"/>
        <v>-53903.52</v>
      </c>
      <c r="L31" s="33">
        <f aca="true" t="shared" si="9" ref="L31:L38">SUM(B31:K31)</f>
        <v>-560206.0299999999</v>
      </c>
      <c r="M31"/>
    </row>
    <row r="32" spans="1:13" ht="18.75" customHeight="1">
      <c r="A32" s="27" t="s">
        <v>28</v>
      </c>
      <c r="B32" s="33">
        <f>B33+B34+B35+B36</f>
        <v>-22171.6</v>
      </c>
      <c r="C32" s="33">
        <f aca="true" t="shared" si="10" ref="C32:K32">C33+C34+C35+C36</f>
        <v>-24362.8</v>
      </c>
      <c r="D32" s="33">
        <f t="shared" si="10"/>
        <v>-78557.6</v>
      </c>
      <c r="E32" s="33">
        <f t="shared" si="10"/>
        <v>-58678.4</v>
      </c>
      <c r="F32" s="33">
        <f t="shared" si="10"/>
        <v>-51480</v>
      </c>
      <c r="G32" s="33">
        <f t="shared" si="10"/>
        <v>-37294.4</v>
      </c>
      <c r="H32" s="33">
        <f t="shared" si="10"/>
        <v>-18475.6</v>
      </c>
      <c r="I32" s="33">
        <f t="shared" si="10"/>
        <v>-29299.53</v>
      </c>
      <c r="J32" s="33">
        <f t="shared" si="10"/>
        <v>-26444</v>
      </c>
      <c r="K32" s="33">
        <f t="shared" si="10"/>
        <v>-48593.6</v>
      </c>
      <c r="L32" s="33">
        <f t="shared" si="9"/>
        <v>-395357.5299999999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-22171.6</v>
      </c>
      <c r="C33" s="33">
        <f t="shared" si="11"/>
        <v>-24362.8</v>
      </c>
      <c r="D33" s="33">
        <f t="shared" si="11"/>
        <v>-78557.6</v>
      </c>
      <c r="E33" s="33">
        <f t="shared" si="11"/>
        <v>-58678.4</v>
      </c>
      <c r="F33" s="33">
        <f t="shared" si="11"/>
        <v>-51480</v>
      </c>
      <c r="G33" s="33">
        <f t="shared" si="11"/>
        <v>-37294.4</v>
      </c>
      <c r="H33" s="33">
        <f t="shared" si="11"/>
        <v>-18475.6</v>
      </c>
      <c r="I33" s="33">
        <f t="shared" si="11"/>
        <v>-21313.6</v>
      </c>
      <c r="J33" s="33">
        <f t="shared" si="11"/>
        <v>-26444</v>
      </c>
      <c r="K33" s="33">
        <f t="shared" si="11"/>
        <v>-48593.6</v>
      </c>
      <c r="L33" s="33">
        <f t="shared" si="9"/>
        <v>-387371.5999999999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-7985.93</v>
      </c>
      <c r="J36" s="17">
        <v>0</v>
      </c>
      <c r="K36" s="17">
        <v>0</v>
      </c>
      <c r="L36" s="33">
        <f t="shared" si="9"/>
        <v>-7985.93</v>
      </c>
      <c r="M36"/>
    </row>
    <row r="37" spans="1:13" s="36" customFormat="1" ht="18.75" customHeight="1">
      <c r="A37" s="27" t="s">
        <v>32</v>
      </c>
      <c r="B37" s="38">
        <f>SUM(B38:B49)</f>
        <v>-107023.3</v>
      </c>
      <c r="C37" s="38">
        <f aca="true" t="shared" si="12" ref="C37:K37">SUM(C38:C49)</f>
        <v>-4853.54</v>
      </c>
      <c r="D37" s="38">
        <f t="shared" si="12"/>
        <v>-7513.400000000001</v>
      </c>
      <c r="E37" s="38">
        <f t="shared" si="12"/>
        <v>-11718.92</v>
      </c>
      <c r="F37" s="38">
        <f t="shared" si="12"/>
        <v>-7552.7699999999995</v>
      </c>
      <c r="G37" s="38">
        <f t="shared" si="12"/>
        <v>-4409.13</v>
      </c>
      <c r="H37" s="38">
        <f t="shared" si="12"/>
        <v>-8547.060000000001</v>
      </c>
      <c r="I37" s="38">
        <f t="shared" si="12"/>
        <v>-4308.7699999999995</v>
      </c>
      <c r="J37" s="38">
        <f t="shared" si="12"/>
        <v>-3611.69</v>
      </c>
      <c r="K37" s="38">
        <f t="shared" si="12"/>
        <v>-5309.92</v>
      </c>
      <c r="L37" s="33">
        <f t="shared" si="9"/>
        <v>-164848.5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-1254</v>
      </c>
      <c r="C45" s="17">
        <v>-2521.2</v>
      </c>
      <c r="D45" s="17">
        <v>-52.8</v>
      </c>
      <c r="E45" s="17">
        <v>0</v>
      </c>
      <c r="F45" s="17">
        <v>-1135.2</v>
      </c>
      <c r="G45" s="17">
        <v>-541.2</v>
      </c>
      <c r="H45" s="17">
        <v>-105.6</v>
      </c>
      <c r="I45" s="17">
        <v>-1570.8</v>
      </c>
      <c r="J45" s="17">
        <v>-250.8</v>
      </c>
      <c r="K45" s="17">
        <v>-1108.8</v>
      </c>
      <c r="L45" s="30">
        <f t="shared" si="13"/>
        <v>-8540.4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70</v>
      </c>
      <c r="B48" s="17">
        <v>-3520.25</v>
      </c>
      <c r="C48" s="17">
        <v>-2332.34</v>
      </c>
      <c r="D48" s="17">
        <v>-7460.6</v>
      </c>
      <c r="E48" s="17">
        <v>-6200.27</v>
      </c>
      <c r="F48" s="17">
        <v>-6417.57</v>
      </c>
      <c r="G48" s="17">
        <v>-3867.93</v>
      </c>
      <c r="H48" s="17">
        <v>-2129.53</v>
      </c>
      <c r="I48" s="17">
        <v>-2737.97</v>
      </c>
      <c r="J48" s="17">
        <v>-3360.89</v>
      </c>
      <c r="K48" s="17">
        <v>-4201.12</v>
      </c>
      <c r="L48" s="30">
        <f t="shared" si="13"/>
        <v>-42228.47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78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79</v>
      </c>
      <c r="B52" s="33">
        <v>-84711.22</v>
      </c>
      <c r="C52" s="33">
        <v>-35783.79</v>
      </c>
      <c r="D52" s="33">
        <v>-131997.23</v>
      </c>
      <c r="E52" s="33">
        <v>-132198</v>
      </c>
      <c r="F52" s="33">
        <v>-116986.97</v>
      </c>
      <c r="G52" s="33">
        <v>-74758.49</v>
      </c>
      <c r="H52" s="33">
        <v>-38174.89</v>
      </c>
      <c r="I52" s="33">
        <v>-31688.26</v>
      </c>
      <c r="J52" s="33">
        <v>-49889.49</v>
      </c>
      <c r="K52" s="33">
        <v>-55742.01</v>
      </c>
      <c r="L52" s="33">
        <f t="shared" si="14"/>
        <v>-751930.35</v>
      </c>
      <c r="M52" s="57"/>
    </row>
    <row r="53" spans="1:13" ht="18.75" customHeight="1">
      <c r="A53" s="37" t="s">
        <v>80</v>
      </c>
      <c r="B53" s="33">
        <v>84711.22</v>
      </c>
      <c r="C53" s="33">
        <v>35783.79</v>
      </c>
      <c r="D53" s="33">
        <v>131997.23</v>
      </c>
      <c r="E53" s="33">
        <v>132198</v>
      </c>
      <c r="F53" s="33">
        <v>116986.97</v>
      </c>
      <c r="G53" s="33">
        <v>74758.49</v>
      </c>
      <c r="H53" s="33">
        <v>38174.89</v>
      </c>
      <c r="I53" s="33">
        <v>31688.26</v>
      </c>
      <c r="J53" s="33">
        <v>49889.49</v>
      </c>
      <c r="K53" s="33">
        <v>55742.01</v>
      </c>
      <c r="L53" s="33">
        <f t="shared" si="14"/>
        <v>751930.35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577670.04</v>
      </c>
      <c r="C55" s="41">
        <f t="shared" si="16"/>
        <v>438821.2799999999</v>
      </c>
      <c r="D55" s="41">
        <f t="shared" si="16"/>
        <v>1413854.2600000002</v>
      </c>
      <c r="E55" s="41">
        <f t="shared" si="16"/>
        <v>1175523.59</v>
      </c>
      <c r="F55" s="41">
        <f t="shared" si="16"/>
        <v>1231191.79</v>
      </c>
      <c r="G55" s="41">
        <f t="shared" si="16"/>
        <v>734522.1599999999</v>
      </c>
      <c r="H55" s="41">
        <f t="shared" si="16"/>
        <v>400208.66</v>
      </c>
      <c r="I55" s="41">
        <f t="shared" si="16"/>
        <v>516865.5000000002</v>
      </c>
      <c r="J55" s="41">
        <f t="shared" si="16"/>
        <v>644199.12</v>
      </c>
      <c r="K55" s="41">
        <f t="shared" si="16"/>
        <v>789581.83</v>
      </c>
      <c r="L55" s="42">
        <f t="shared" si="14"/>
        <v>7922438.23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577670.03</v>
      </c>
      <c r="C61" s="41">
        <f aca="true" t="shared" si="18" ref="C61:J61">SUM(C62:C73)</f>
        <v>438821.29</v>
      </c>
      <c r="D61" s="41">
        <f t="shared" si="18"/>
        <v>1413854.260259452</v>
      </c>
      <c r="E61" s="41">
        <f t="shared" si="18"/>
        <v>1175523.5943791894</v>
      </c>
      <c r="F61" s="41">
        <f t="shared" si="18"/>
        <v>1231191.789629495</v>
      </c>
      <c r="G61" s="41">
        <f t="shared" si="18"/>
        <v>734522.157845057</v>
      </c>
      <c r="H61" s="41">
        <f t="shared" si="18"/>
        <v>400208.66224743356</v>
      </c>
      <c r="I61" s="41">
        <f>SUM(I62:I78)</f>
        <v>516865.50337294105</v>
      </c>
      <c r="J61" s="41">
        <f t="shared" si="18"/>
        <v>644199.119054806</v>
      </c>
      <c r="K61" s="41">
        <f>SUM(K62:K75)</f>
        <v>789581.8300000001</v>
      </c>
      <c r="L61" s="46">
        <f>SUM(B61:K61)</f>
        <v>7922438.236788373</v>
      </c>
      <c r="M61" s="40"/>
    </row>
    <row r="62" spans="1:13" ht="18.75" customHeight="1">
      <c r="A62" s="47" t="s">
        <v>46</v>
      </c>
      <c r="B62" s="48">
        <v>577670.03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577670.03</v>
      </c>
      <c r="M62"/>
    </row>
    <row r="63" spans="1:13" ht="18.75" customHeight="1">
      <c r="A63" s="47" t="s">
        <v>55</v>
      </c>
      <c r="B63" s="17">
        <v>0</v>
      </c>
      <c r="C63" s="48">
        <v>382783.81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382783.81</v>
      </c>
      <c r="M63"/>
    </row>
    <row r="64" spans="1:13" ht="18.75" customHeight="1">
      <c r="A64" s="47" t="s">
        <v>56</v>
      </c>
      <c r="B64" s="17">
        <v>0</v>
      </c>
      <c r="C64" s="48">
        <v>56037.479999999996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56037.479999999996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1413854.260259452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1413854.260259452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1175523.5943791894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1175523.5943791894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1231191.789629495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1231191.789629495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734522.157845057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734522.157845057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400208.66224743356</v>
      </c>
      <c r="I69" s="17">
        <v>0</v>
      </c>
      <c r="J69" s="17">
        <v>0</v>
      </c>
      <c r="K69" s="17">
        <v>0</v>
      </c>
      <c r="L69" s="46">
        <f t="shared" si="19"/>
        <v>400208.66224743356</v>
      </c>
    </row>
    <row r="70" spans="1:12" ht="18.75" customHeight="1">
      <c r="A70" s="47" t="s">
        <v>81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516865.50337294105</v>
      </c>
      <c r="J70" s="17">
        <v>0</v>
      </c>
      <c r="K70" s="17">
        <v>0</v>
      </c>
      <c r="L70" s="46">
        <f t="shared" si="19"/>
        <v>516865.50337294105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644199.119054806</v>
      </c>
      <c r="K71" s="17">
        <v>0</v>
      </c>
      <c r="L71" s="46">
        <f t="shared" si="19"/>
        <v>644199.119054806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443034.36000000004</v>
      </c>
      <c r="L72" s="46">
        <f t="shared" si="19"/>
        <v>443034.36000000004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346547.47</v>
      </c>
      <c r="L73" s="46">
        <f t="shared" si="19"/>
        <v>346547.47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82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2023-01-17T22:49:17Z</dcterms:modified>
  <cp:category/>
  <cp:version/>
  <cp:contentType/>
  <cp:contentStatus/>
</cp:coreProperties>
</file>