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<sst xmlns="http://schemas.openxmlformats.org/spreadsheetml/2006/main" count="86" uniqueCount="85">
  <si>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</si>
  <si>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</si>
  <si>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</si>
  <si>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</si>
  <si>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</si>
  <si>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</si>
  <si>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</si>
  <si>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</si>
  <si>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</si>
  <si>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</si>
  <si>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</si>
  <si>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</si>
  <si>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</si>
  <si>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</si>
  <si>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</si>
  <si>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</si>
  <si>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</si>
  <si>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</si>
  <si>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</si>
  <si>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</si>
  <si>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</si>
  <si>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</si>
  <si>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</si>
  <si>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</si>
  <si>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</si>
  <si>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</si>
  <si>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</si>
  <si>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</si>
  <si>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</si>
  <si>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</si>
  <si>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</si>
  <si>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</si>
  <si>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</si>
  <si>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</si>
  <si>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</si>
  <si>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</si>
  <si>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</si>
  <si>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</si>
  <si>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</si>
  <si>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</si>
  <si>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</si>
  <si>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</si>
  <si>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</si>
  <si>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</si>
  <si>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</si>
  <si>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</si>
  <si>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</si>
  <si>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</si>
  <si>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</si>
  <si>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</si>
  <si>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</si>
  <si>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</si>
  <si>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</si>
  <si>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</si>
  <si>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</si>
  <si>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</si>
  <si>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</si>
  <si>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</si>
  <si>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</si>
  <si>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</si>
  <si>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</si>
  <si>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</si>
  <si>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</si>
  <si>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</si>
  <si>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</si>
  <si>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</si>
  <si>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</si>
  <si>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</si>
  <si>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</si>
  <si>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</si>
  <si>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</si>
  <si>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</si>
  <si>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</si>
  <si>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</si>
  <si>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</si>
  <si>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</si>
  <si>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</si>
  <si>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</si>
  <si>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</si>
  <si>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</si>
  <si>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</si>
  <si>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</si>
  <si>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</si>
  <si>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</si>
  <si>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OPERAÇÃO 05/01/23 - VENCIMENTO 12/01/23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</si>
</sst>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63439</v>
      </c>
      <c r="C7" s="10">
        <f aca="true" t="shared" si="0" ref="C7:K7">C8+C11</f>
        <v>79100</v>
      </c>
      <c r="D7" s="10">
        <f t="shared" si="0"/>
        <v>232000</v>
      </c>
      <c r="E7" s="10">
        <f t="shared" si="0"/>
        <v>188152</v>
      </c>
      <c r="F7" s="10">
        <f t="shared" si="0"/>
        <v>191290</v>
      </c>
      <c r="G7" s="10">
        <f t="shared" si="0"/>
        <v>106204</v>
      </c>
      <c r="H7" s="10">
        <f t="shared" si="0"/>
        <v>59479</v>
      </c>
      <c r="I7" s="10">
        <f t="shared" si="0"/>
        <v>92039</v>
      </c>
      <c r="J7" s="10">
        <f t="shared" si="0"/>
        <v>84641</v>
      </c>
      <c r="K7" s="10">
        <f t="shared" si="0"/>
        <v>167969</v>
      </c>
      <c r="L7" s="10">
        <f aca="true" t="shared" si="1" ref="L7:L13">SUM(B7:K7)</f>
        <v>1264313</v>
      </c>
      <c r="M7" s="11"/>
    </row>
    <row r="8" spans="1:13" ht="17.25" customHeight="1">
      <c r="A8" s="12" t="s">
        <v>83</v>
      </c>
      <c r="B8" s="13">
        <f>B9+B10</f>
        <v>4101</v>
      </c>
      <c r="C8" s="13">
        <f aca="true" t="shared" si="2" ref="C8:K8">C9+C10</f>
        <v>4708</v>
      </c>
      <c r="D8" s="13">
        <f t="shared" si="2"/>
        <v>14157</v>
      </c>
      <c r="E8" s="13">
        <f t="shared" si="2"/>
        <v>10597</v>
      </c>
      <c r="F8" s="13">
        <f t="shared" si="2"/>
        <v>9549</v>
      </c>
      <c r="G8" s="13">
        <f t="shared" si="2"/>
        <v>7134</v>
      </c>
      <c r="H8" s="13">
        <f t="shared" si="2"/>
        <v>3561</v>
      </c>
      <c r="I8" s="13">
        <f t="shared" si="2"/>
        <v>3917</v>
      </c>
      <c r="J8" s="13">
        <f t="shared" si="2"/>
        <v>4604</v>
      </c>
      <c r="K8" s="13">
        <f t="shared" si="2"/>
        <v>9693</v>
      </c>
      <c r="L8" s="13">
        <f t="shared" si="1"/>
        <v>72021</v>
      </c>
      <c r="M8"/>
    </row>
    <row r="9" spans="1:13" ht="17.25" customHeight="1">
      <c r="A9" s="14" t="s">
        <v>18</v>
      </c>
      <c r="B9" s="15">
        <v>4101</v>
      </c>
      <c r="C9" s="15">
        <v>4708</v>
      </c>
      <c r="D9" s="15">
        <v>14157</v>
      </c>
      <c r="E9" s="15">
        <v>10597</v>
      </c>
      <c r="F9" s="15">
        <v>9549</v>
      </c>
      <c r="G9" s="15">
        <v>7134</v>
      </c>
      <c r="H9" s="15">
        <v>3525</v>
      </c>
      <c r="I9" s="15">
        <v>3917</v>
      </c>
      <c r="J9" s="15">
        <v>4604</v>
      </c>
      <c r="K9" s="15">
        <v>9693</v>
      </c>
      <c r="L9" s="13">
        <f t="shared" si="1"/>
        <v>71985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36</v>
      </c>
      <c r="I10" s="15">
        <v>0</v>
      </c>
      <c r="J10" s="15">
        <v>0</v>
      </c>
      <c r="K10" s="15">
        <v>0</v>
      </c>
      <c r="L10" s="13">
        <f t="shared" si="1"/>
        <v>36</v>
      </c>
      <c r="M10"/>
    </row>
    <row r="11" spans="1:13" ht="17.25" customHeight="1">
      <c r="A11" s="12" t="s">
        <v>71</v>
      </c>
      <c r="B11" s="15">
        <v>59338</v>
      </c>
      <c r="C11" s="15">
        <v>74392</v>
      </c>
      <c r="D11" s="15">
        <v>217843</v>
      </c>
      <c r="E11" s="15">
        <v>177555</v>
      </c>
      <c r="F11" s="15">
        <v>181741</v>
      </c>
      <c r="G11" s="15">
        <v>99070</v>
      </c>
      <c r="H11" s="15">
        <v>55918</v>
      </c>
      <c r="I11" s="15">
        <v>88122</v>
      </c>
      <c r="J11" s="15">
        <v>80037</v>
      </c>
      <c r="K11" s="15">
        <v>158276</v>
      </c>
      <c r="L11" s="13">
        <f t="shared" si="1"/>
        <v>1192292</v>
      </c>
      <c r="M11" s="60"/>
    </row>
    <row r="12" spans="1:13" ht="17.25" customHeight="1">
      <c r="A12" s="14" t="s">
        <v>72</v>
      </c>
      <c r="B12" s="15">
        <v>7060</v>
      </c>
      <c r="C12" s="15">
        <v>5733</v>
      </c>
      <c r="D12" s="15">
        <v>19712</v>
      </c>
      <c r="E12" s="15">
        <v>19378</v>
      </c>
      <c r="F12" s="15">
        <v>16520</v>
      </c>
      <c r="G12" s="15">
        <v>9755</v>
      </c>
      <c r="H12" s="15">
        <v>5027</v>
      </c>
      <c r="I12" s="15">
        <v>4937</v>
      </c>
      <c r="J12" s="15">
        <v>5978</v>
      </c>
      <c r="K12" s="15">
        <v>10570</v>
      </c>
      <c r="L12" s="13">
        <f t="shared" si="1"/>
        <v>104670</v>
      </c>
      <c r="M12" s="60"/>
    </row>
    <row r="13" spans="1:13" ht="17.25" customHeight="1">
      <c r="A13" s="14" t="s">
        <v>73</v>
      </c>
      <c r="B13" s="15">
        <f>+B11-B12</f>
        <v>52278</v>
      </c>
      <c r="C13" s="15">
        <f aca="true" t="shared" si="3" ref="C13:K13">+C11-C12</f>
        <v>68659</v>
      </c>
      <c r="D13" s="15">
        <f t="shared" si="3"/>
        <v>198131</v>
      </c>
      <c r="E13" s="15">
        <f t="shared" si="3"/>
        <v>158177</v>
      </c>
      <c r="F13" s="15">
        <f t="shared" si="3"/>
        <v>165221</v>
      </c>
      <c r="G13" s="15">
        <f t="shared" si="3"/>
        <v>89315</v>
      </c>
      <c r="H13" s="15">
        <f t="shared" si="3"/>
        <v>50891</v>
      </c>
      <c r="I13" s="15">
        <f t="shared" si="3"/>
        <v>83185</v>
      </c>
      <c r="J13" s="15">
        <f t="shared" si="3"/>
        <v>74059</v>
      </c>
      <c r="K13" s="15">
        <f t="shared" si="3"/>
        <v>147706</v>
      </c>
      <c r="L13" s="13">
        <f t="shared" si="1"/>
        <v>1087622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74</v>
      </c>
      <c r="B16" s="20">
        <v>-0.0821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1.557556800680941</v>
      </c>
      <c r="C18" s="22">
        <v>1.417451687507807</v>
      </c>
      <c r="D18" s="22">
        <v>1.283527318356197</v>
      </c>
      <c r="E18" s="22">
        <v>1.305095753841875</v>
      </c>
      <c r="F18" s="22">
        <v>1.480308370283948</v>
      </c>
      <c r="G18" s="22">
        <v>1.464168482171017</v>
      </c>
      <c r="H18" s="22">
        <v>1.288875197047744</v>
      </c>
      <c r="I18" s="22">
        <v>1.333284911676832</v>
      </c>
      <c r="J18" s="22">
        <v>1.645255859235124</v>
      </c>
      <c r="K18" s="22">
        <v>1.274653650912087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717308.8200000001</v>
      </c>
      <c r="C20" s="25">
        <f aca="true" t="shared" si="4" ref="C20:K20">SUM(C21:C28)</f>
        <v>472926.09</v>
      </c>
      <c r="D20" s="25">
        <f t="shared" si="4"/>
        <v>1507440.2100000002</v>
      </c>
      <c r="E20" s="25">
        <f t="shared" si="4"/>
        <v>1253100.1900000002</v>
      </c>
      <c r="F20" s="25">
        <f t="shared" si="4"/>
        <v>1295466.19</v>
      </c>
      <c r="G20" s="25">
        <f t="shared" si="4"/>
        <v>780820.2400000001</v>
      </c>
      <c r="H20" s="25">
        <f t="shared" si="4"/>
        <v>426253.9099999999</v>
      </c>
      <c r="I20" s="25">
        <f t="shared" si="4"/>
        <v>553600.2700000001</v>
      </c>
      <c r="J20" s="25">
        <f t="shared" si="4"/>
        <v>683807.1199999999</v>
      </c>
      <c r="K20" s="25">
        <f t="shared" si="4"/>
        <v>853605.5499999998</v>
      </c>
      <c r="L20" s="25">
        <f>SUM(B20:K20)</f>
        <v>8544328.59</v>
      </c>
      <c r="M20"/>
    </row>
    <row r="21" spans="1:13" ht="17.25" customHeight="1">
      <c r="A21" s="26" t="s">
        <v>22</v>
      </c>
      <c r="B21" s="56">
        <f>ROUND((B15+B16)*B7,2)</f>
        <v>456741.77</v>
      </c>
      <c r="C21" s="56">
        <f aca="true" t="shared" si="5" ref="C21:K21">ROUND((C15+C16)*C7,2)</f>
        <v>324594.76</v>
      </c>
      <c r="D21" s="56">
        <f t="shared" si="5"/>
        <v>1133088</v>
      </c>
      <c r="E21" s="56">
        <f t="shared" si="5"/>
        <v>930825.57</v>
      </c>
      <c r="F21" s="56">
        <f t="shared" si="5"/>
        <v>836166.85</v>
      </c>
      <c r="G21" s="56">
        <f t="shared" si="5"/>
        <v>510458.91</v>
      </c>
      <c r="H21" s="56">
        <f t="shared" si="5"/>
        <v>314905.62</v>
      </c>
      <c r="I21" s="56">
        <f t="shared" si="5"/>
        <v>404014.39</v>
      </c>
      <c r="J21" s="56">
        <f t="shared" si="5"/>
        <v>400140.33</v>
      </c>
      <c r="K21" s="56">
        <f t="shared" si="5"/>
        <v>648444.32</v>
      </c>
      <c r="L21" s="33">
        <f aca="true" t="shared" si="6" ref="L21:L28">SUM(B21:K21)</f>
        <v>5959380.5200000005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254659.48</v>
      </c>
      <c r="C22" s="33">
        <f t="shared" si="7"/>
        <v>135502.63</v>
      </c>
      <c r="D22" s="33">
        <f t="shared" si="7"/>
        <v>321261.4</v>
      </c>
      <c r="E22" s="33">
        <f t="shared" si="7"/>
        <v>283990.93</v>
      </c>
      <c r="F22" s="33">
        <f t="shared" si="7"/>
        <v>401617.94</v>
      </c>
      <c r="G22" s="33">
        <f t="shared" si="7"/>
        <v>236938.94</v>
      </c>
      <c r="H22" s="33">
        <f t="shared" si="7"/>
        <v>90968.42</v>
      </c>
      <c r="I22" s="33">
        <f t="shared" si="7"/>
        <v>134651.9</v>
      </c>
      <c r="J22" s="33">
        <f t="shared" si="7"/>
        <v>258192.89</v>
      </c>
      <c r="K22" s="33">
        <f t="shared" si="7"/>
        <v>178097.6</v>
      </c>
      <c r="L22" s="33">
        <f t="shared" si="6"/>
        <v>2295882.13</v>
      </c>
      <c r="M22"/>
    </row>
    <row r="23" spans="1:13" ht="17.25" customHeight="1">
      <c r="A23" s="27" t="s">
        <v>24</v>
      </c>
      <c r="B23" s="33">
        <v>3111.23</v>
      </c>
      <c r="C23" s="33">
        <v>10353.88</v>
      </c>
      <c r="D23" s="33">
        <v>47212</v>
      </c>
      <c r="E23" s="33">
        <v>32889.6</v>
      </c>
      <c r="F23" s="33">
        <v>53904.28</v>
      </c>
      <c r="G23" s="33">
        <v>32240.31</v>
      </c>
      <c r="H23" s="33">
        <v>17987.35</v>
      </c>
      <c r="I23" s="33">
        <v>12332.59</v>
      </c>
      <c r="J23" s="33">
        <v>20954.99</v>
      </c>
      <c r="K23" s="33">
        <v>22231.32</v>
      </c>
      <c r="L23" s="33">
        <f t="shared" si="6"/>
        <v>253217.55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75</v>
      </c>
      <c r="B26" s="33">
        <v>612.22</v>
      </c>
      <c r="C26" s="33">
        <v>403.81</v>
      </c>
      <c r="D26" s="33">
        <v>1289.58</v>
      </c>
      <c r="E26" s="33">
        <v>1070.74</v>
      </c>
      <c r="F26" s="33">
        <v>1107.21</v>
      </c>
      <c r="G26" s="33">
        <v>666.93</v>
      </c>
      <c r="H26" s="33">
        <v>364.73</v>
      </c>
      <c r="I26" s="33">
        <v>474.15</v>
      </c>
      <c r="J26" s="33">
        <v>583.57</v>
      </c>
      <c r="K26" s="33">
        <v>729.46</v>
      </c>
      <c r="L26" s="33">
        <f t="shared" si="6"/>
        <v>7302.399999999999</v>
      </c>
      <c r="M26" s="60"/>
    </row>
    <row r="27" spans="1:13" ht="17.25" customHeight="1">
      <c r="A27" s="27" t="s">
        <v>76</v>
      </c>
      <c r="B27" s="33">
        <v>314.15</v>
      </c>
      <c r="C27" s="33">
        <v>237.55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203.45</v>
      </c>
      <c r="I27" s="33">
        <v>271.27</v>
      </c>
      <c r="J27" s="33">
        <v>326.82</v>
      </c>
      <c r="K27" s="33">
        <v>440.79</v>
      </c>
      <c r="L27" s="33">
        <f t="shared" si="6"/>
        <v>4156.11</v>
      </c>
      <c r="M27" s="60"/>
    </row>
    <row r="28" spans="1:13" ht="17.25" customHeight="1">
      <c r="A28" s="27" t="s">
        <v>77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-123697.80000000002</v>
      </c>
      <c r="C31" s="33">
        <f t="shared" si="8"/>
        <v>-22960.620000000003</v>
      </c>
      <c r="D31" s="33">
        <f t="shared" si="8"/>
        <v>-69461.67</v>
      </c>
      <c r="E31" s="33">
        <f t="shared" si="8"/>
        <v>-58099.450000000004</v>
      </c>
      <c r="F31" s="33">
        <f t="shared" si="8"/>
        <v>-48172.409999999996</v>
      </c>
      <c r="G31" s="33">
        <f t="shared" si="8"/>
        <v>-35098.17</v>
      </c>
      <c r="H31" s="33">
        <f t="shared" si="8"/>
        <v>-23850.06</v>
      </c>
      <c r="I31" s="33">
        <f t="shared" si="8"/>
        <v>-30484.24</v>
      </c>
      <c r="J31" s="33">
        <f t="shared" si="8"/>
        <v>-23502.6</v>
      </c>
      <c r="K31" s="33">
        <f t="shared" si="8"/>
        <v>-46705.45</v>
      </c>
      <c r="L31" s="33">
        <f aca="true" t="shared" si="9" ref="L31:L38">SUM(B31:K31)</f>
        <v>-482032.47</v>
      </c>
      <c r="M31"/>
    </row>
    <row r="32" spans="1:13" ht="18.75" customHeight="1">
      <c r="A32" s="27" t="s">
        <v>28</v>
      </c>
      <c r="B32" s="33">
        <f>B33+B34+B35+B36</f>
        <v>-18044.4</v>
      </c>
      <c r="C32" s="33">
        <f aca="true" t="shared" si="10" ref="C32:K32">C33+C34+C35+C36</f>
        <v>-20715.2</v>
      </c>
      <c r="D32" s="33">
        <f t="shared" si="10"/>
        <v>-62290.8</v>
      </c>
      <c r="E32" s="33">
        <f t="shared" si="10"/>
        <v>-46626.8</v>
      </c>
      <c r="F32" s="33">
        <f t="shared" si="10"/>
        <v>-42015.6</v>
      </c>
      <c r="G32" s="33">
        <f t="shared" si="10"/>
        <v>-31389.6</v>
      </c>
      <c r="H32" s="33">
        <f t="shared" si="10"/>
        <v>-15510</v>
      </c>
      <c r="I32" s="33">
        <f t="shared" si="10"/>
        <v>-27847.68</v>
      </c>
      <c r="J32" s="33">
        <f t="shared" si="10"/>
        <v>-20257.6</v>
      </c>
      <c r="K32" s="33">
        <f t="shared" si="10"/>
        <v>-42649.2</v>
      </c>
      <c r="L32" s="33">
        <f t="shared" si="9"/>
        <v>-327346.88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-18044.4</v>
      </c>
      <c r="C33" s="33">
        <f t="shared" si="11"/>
        <v>-20715.2</v>
      </c>
      <c r="D33" s="33">
        <f t="shared" si="11"/>
        <v>-62290.8</v>
      </c>
      <c r="E33" s="33">
        <f t="shared" si="11"/>
        <v>-46626.8</v>
      </c>
      <c r="F33" s="33">
        <f t="shared" si="11"/>
        <v>-42015.6</v>
      </c>
      <c r="G33" s="33">
        <f t="shared" si="11"/>
        <v>-31389.6</v>
      </c>
      <c r="H33" s="33">
        <f t="shared" si="11"/>
        <v>-15510</v>
      </c>
      <c r="I33" s="33">
        <f t="shared" si="11"/>
        <v>-17234.8</v>
      </c>
      <c r="J33" s="33">
        <f t="shared" si="11"/>
        <v>-20257.6</v>
      </c>
      <c r="K33" s="33">
        <f t="shared" si="11"/>
        <v>-42649.2</v>
      </c>
      <c r="L33" s="33">
        <f t="shared" si="9"/>
        <v>-316734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-10612.88</v>
      </c>
      <c r="J36" s="17">
        <v>0</v>
      </c>
      <c r="K36" s="17">
        <v>0</v>
      </c>
      <c r="L36" s="33">
        <f t="shared" si="9"/>
        <v>-10612.88</v>
      </c>
      <c r="M36"/>
    </row>
    <row r="37" spans="1:13" s="36" customFormat="1" ht="18.75" customHeight="1">
      <c r="A37" s="27" t="s">
        <v>32</v>
      </c>
      <c r="B37" s="38">
        <f>SUM(B38:B49)</f>
        <v>-105653.40000000001</v>
      </c>
      <c r="C37" s="38">
        <f aca="true" t="shared" si="12" ref="C37:K37">SUM(C38:C49)</f>
        <v>-2245.42</v>
      </c>
      <c r="D37" s="38">
        <f t="shared" si="12"/>
        <v>-7170.87</v>
      </c>
      <c r="E37" s="38">
        <f t="shared" si="12"/>
        <v>-11472.65</v>
      </c>
      <c r="F37" s="38">
        <f t="shared" si="12"/>
        <v>-6156.81</v>
      </c>
      <c r="G37" s="38">
        <f t="shared" si="12"/>
        <v>-3708.57</v>
      </c>
      <c r="H37" s="38">
        <f t="shared" si="12"/>
        <v>-8340.060000000001</v>
      </c>
      <c r="I37" s="38">
        <f t="shared" si="12"/>
        <v>-2636.56</v>
      </c>
      <c r="J37" s="38">
        <f t="shared" si="12"/>
        <v>-3245</v>
      </c>
      <c r="K37" s="38">
        <f t="shared" si="12"/>
        <v>-4056.25</v>
      </c>
      <c r="L37" s="33">
        <f t="shared" si="9"/>
        <v>-154685.59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70</v>
      </c>
      <c r="B48" s="17">
        <v>-3404.35</v>
      </c>
      <c r="C48" s="17">
        <v>-2245.42</v>
      </c>
      <c r="D48" s="17">
        <v>-7170.87</v>
      </c>
      <c r="E48" s="17">
        <v>-5954</v>
      </c>
      <c r="F48" s="17">
        <v>-6156.81</v>
      </c>
      <c r="G48" s="17">
        <v>-3708.57</v>
      </c>
      <c r="H48" s="17">
        <v>-2028.13</v>
      </c>
      <c r="I48" s="17">
        <v>-2636.56</v>
      </c>
      <c r="J48" s="17">
        <v>-3245</v>
      </c>
      <c r="K48" s="17">
        <v>-4056.25</v>
      </c>
      <c r="L48" s="30">
        <f t="shared" si="13"/>
        <v>-40605.96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78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79</v>
      </c>
      <c r="B52" s="33">
        <v>-79828.13</v>
      </c>
      <c r="C52" s="33">
        <v>-34276.46</v>
      </c>
      <c r="D52" s="33">
        <v>-128080.69</v>
      </c>
      <c r="E52" s="33">
        <v>-129057.48</v>
      </c>
      <c r="F52" s="33">
        <v>-111878.4</v>
      </c>
      <c r="G52" s="33">
        <v>-71719.74</v>
      </c>
      <c r="H52" s="33">
        <v>-36026</v>
      </c>
      <c r="I52" s="33">
        <v>-29695.07</v>
      </c>
      <c r="J52" s="33">
        <v>-48295.66</v>
      </c>
      <c r="K52" s="33">
        <v>-53715.68</v>
      </c>
      <c r="L52" s="33">
        <f t="shared" si="14"/>
        <v>-722573.31</v>
      </c>
      <c r="M52" s="57"/>
    </row>
    <row r="53" spans="1:13" ht="18.75" customHeight="1">
      <c r="A53" s="37" t="s">
        <v>80</v>
      </c>
      <c r="B53" s="33">
        <v>79828.13</v>
      </c>
      <c r="C53" s="33">
        <v>34276.46</v>
      </c>
      <c r="D53" s="33">
        <v>128080.69</v>
      </c>
      <c r="E53" s="33">
        <v>129057.48</v>
      </c>
      <c r="F53" s="33">
        <v>111878.4</v>
      </c>
      <c r="G53" s="33">
        <v>71719.74</v>
      </c>
      <c r="H53" s="33">
        <v>36026</v>
      </c>
      <c r="I53" s="33">
        <v>29695.07</v>
      </c>
      <c r="J53" s="33">
        <v>48295.66</v>
      </c>
      <c r="K53" s="33">
        <v>53715.68</v>
      </c>
      <c r="L53" s="33">
        <f t="shared" si="14"/>
        <v>722573.31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593611.02</v>
      </c>
      <c r="C55" s="41">
        <f t="shared" si="16"/>
        <v>449965.47000000003</v>
      </c>
      <c r="D55" s="41">
        <f t="shared" si="16"/>
        <v>1437978.5400000003</v>
      </c>
      <c r="E55" s="41">
        <f t="shared" si="16"/>
        <v>1195000.7400000002</v>
      </c>
      <c r="F55" s="41">
        <f t="shared" si="16"/>
        <v>1247293.78</v>
      </c>
      <c r="G55" s="41">
        <f t="shared" si="16"/>
        <v>745722.0700000001</v>
      </c>
      <c r="H55" s="41">
        <f t="shared" si="16"/>
        <v>402403.8499999999</v>
      </c>
      <c r="I55" s="41">
        <f t="shared" si="16"/>
        <v>523116.03000000014</v>
      </c>
      <c r="J55" s="41">
        <f t="shared" si="16"/>
        <v>660304.5199999999</v>
      </c>
      <c r="K55" s="41">
        <f t="shared" si="16"/>
        <v>806900.0999999999</v>
      </c>
      <c r="L55" s="42">
        <f t="shared" si="14"/>
        <v>8062296.12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593611.02</v>
      </c>
      <c r="C61" s="41">
        <f aca="true" t="shared" si="18" ref="C61:J61">SUM(C62:C73)</f>
        <v>449965.47000000003</v>
      </c>
      <c r="D61" s="41">
        <f t="shared" si="18"/>
        <v>1437978.54203791</v>
      </c>
      <c r="E61" s="41">
        <f t="shared" si="18"/>
        <v>1195000.7389354652</v>
      </c>
      <c r="F61" s="41">
        <f t="shared" si="18"/>
        <v>1247293.7769387676</v>
      </c>
      <c r="G61" s="41">
        <f t="shared" si="18"/>
        <v>745722.0674291211</v>
      </c>
      <c r="H61" s="41">
        <f t="shared" si="18"/>
        <v>402403.85301390715</v>
      </c>
      <c r="I61" s="41">
        <f>SUM(I62:I78)</f>
        <v>523116.03025627806</v>
      </c>
      <c r="J61" s="41">
        <f t="shared" si="18"/>
        <v>660304.5224347219</v>
      </c>
      <c r="K61" s="41">
        <f>SUM(K62:K75)</f>
        <v>806900.1</v>
      </c>
      <c r="L61" s="46">
        <f>SUM(B61:K61)</f>
        <v>8062296.1210461715</v>
      </c>
      <c r="M61" s="40"/>
    </row>
    <row r="62" spans="1:13" ht="18.75" customHeight="1">
      <c r="A62" s="47" t="s">
        <v>46</v>
      </c>
      <c r="B62" s="48">
        <v>593611.02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593611.02</v>
      </c>
      <c r="M62"/>
    </row>
    <row r="63" spans="1:13" ht="18.75" customHeight="1">
      <c r="A63" s="47" t="s">
        <v>55</v>
      </c>
      <c r="B63" s="17">
        <v>0</v>
      </c>
      <c r="C63" s="48">
        <v>394034.77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394034.77</v>
      </c>
      <c r="M63"/>
    </row>
    <row r="64" spans="1:13" ht="18.75" customHeight="1">
      <c r="A64" s="47" t="s">
        <v>56</v>
      </c>
      <c r="B64" s="17">
        <v>0</v>
      </c>
      <c r="C64" s="48">
        <v>55930.7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55930.7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1437978.54203791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1437978.54203791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1195000.7389354652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1195000.7389354652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1247293.7769387676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1247293.7769387676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745722.0674291211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745722.0674291211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402403.85301390715</v>
      </c>
      <c r="I69" s="17">
        <v>0</v>
      </c>
      <c r="J69" s="17">
        <v>0</v>
      </c>
      <c r="K69" s="17">
        <v>0</v>
      </c>
      <c r="L69" s="46">
        <f t="shared" si="19"/>
        <v>402403.85301390715</v>
      </c>
    </row>
    <row r="70" spans="1:12" ht="18.75" customHeight="1">
      <c r="A70" s="47" t="s">
        <v>81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523116.03025627806</v>
      </c>
      <c r="J70" s="17">
        <v>0</v>
      </c>
      <c r="K70" s="17">
        <v>0</v>
      </c>
      <c r="L70" s="46">
        <f t="shared" si="19"/>
        <v>523116.03025627806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660304.5224347219</v>
      </c>
      <c r="K71" s="17">
        <v>0</v>
      </c>
      <c r="L71" s="46">
        <f t="shared" si="19"/>
        <v>660304.5224347219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467759.99</v>
      </c>
      <c r="L72" s="46">
        <f t="shared" si="19"/>
        <v>467759.99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339140.11</v>
      </c>
      <c r="L73" s="46">
        <f t="shared" si="19"/>
        <v>339140.11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82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2023-01-17T22:40:34Z</dcterms:modified>
  <cp:category/>
  <cp:version/>
  <cp:contentType/>
  <cp:contentStatus/>
</cp:coreProperties>
</file>