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<sst xmlns="http://schemas.openxmlformats.org/spreadsheetml/2006/main" count="82" uniqueCount="81">
  <si>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</si>
  <si>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</si>
  <si>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</si>
  <si>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</si>
  <si>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</si>
  <si>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</si>
  <si>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</si>
  <si>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</si>
  <si>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</si>
  <si>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</si>
  <si>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</si>
  <si>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</si>
  <si>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</si>
  <si>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</si>
  <si>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</si>
  <si>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</si>
  <si>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</si>
  <si>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</si>
  <si>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</si>
  <si>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</si>
  <si>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</si>
  <si>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</si>
  <si>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</si>
  <si>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</si>
  <si>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</si>
  <si>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</si>
  <si>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</si>
  <si>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</si>
  <si>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</si>
  <si>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</si>
  <si>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</si>
  <si>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</si>
  <si>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</si>
  <si>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</si>
  <si>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</si>
  <si>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</si>
  <si>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</si>
  <si>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</si>
  <si>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</si>
  <si>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</si>
  <si>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</si>
  <si>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</si>
  <si>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</si>
  <si>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</si>
  <si>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</si>
  <si>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</si>
  <si>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</si>
  <si>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</si>
  <si>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</si>
  <si>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</si>
  <si>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</si>
  <si>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</si>
  <si>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</si>
  <si>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</si>
  <si>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</si>
  <si>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</si>
  <si>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</si>
  <si>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</si>
  <si>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</si>
  <si>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</si>
  <si>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</si>
  <si>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</si>
  <si>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</si>
  <si>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</si>
  <si>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</si>
  <si>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</si>
  <si>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</si>
  <si>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</si>
  <si>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</si>
  <si>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</si>
  <si>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</si>
  <si>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</si>
  <si>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</si>
  <si>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</si>
  <si>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</si>
  <si>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</si>
  <si>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</si>
  <si>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</si>
  <si>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</si>
  <si>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</si>
  <si>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27/02/23 - VENCIMENTO 06/03/23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</si>
</sst>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327081</v>
      </c>
      <c r="C7" s="46">
        <f aca="true" t="shared" si="0" ref="C7:J7">+C8+C11</f>
        <v>265996</v>
      </c>
      <c r="D7" s="46">
        <f t="shared" si="0"/>
        <v>325117</v>
      </c>
      <c r="E7" s="46">
        <f t="shared" si="0"/>
        <v>176615</v>
      </c>
      <c r="F7" s="46">
        <f t="shared" si="0"/>
        <v>227174</v>
      </c>
      <c r="G7" s="46">
        <f t="shared" si="0"/>
        <v>218078</v>
      </c>
      <c r="H7" s="46">
        <f t="shared" si="0"/>
        <v>253951</v>
      </c>
      <c r="I7" s="46">
        <f t="shared" si="0"/>
        <v>364383</v>
      </c>
      <c r="J7" s="46">
        <f t="shared" si="0"/>
        <v>116981</v>
      </c>
      <c r="K7" s="38">
        <f aca="true" t="shared" si="1" ref="K7:K13">SUM(B7:J7)</f>
        <v>2275376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18591</v>
      </c>
      <c r="C8" s="44">
        <f t="shared" si="2"/>
        <v>18523</v>
      </c>
      <c r="D8" s="44">
        <f t="shared" si="2"/>
        <v>18079</v>
      </c>
      <c r="E8" s="44">
        <f t="shared" si="2"/>
        <v>11863</v>
      </c>
      <c r="F8" s="44">
        <f t="shared" si="2"/>
        <v>13332</v>
      </c>
      <c r="G8" s="44">
        <f t="shared" si="2"/>
        <v>7032</v>
      </c>
      <c r="H8" s="44">
        <f t="shared" si="2"/>
        <v>6189</v>
      </c>
      <c r="I8" s="44">
        <f t="shared" si="2"/>
        <v>19150</v>
      </c>
      <c r="J8" s="44">
        <f t="shared" si="2"/>
        <v>3936</v>
      </c>
      <c r="K8" s="38">
        <f t="shared" si="1"/>
        <v>116695</v>
      </c>
      <c r="L8"/>
      <c r="M8"/>
      <c r="N8"/>
    </row>
    <row r="9" spans="1:14" ht="16.5" customHeight="1">
      <c r="A9" s="22" t="s">
        <v>32</v>
      </c>
      <c r="B9" s="44">
        <v>18544</v>
      </c>
      <c r="C9" s="44">
        <v>18521</v>
      </c>
      <c r="D9" s="44">
        <v>18072</v>
      </c>
      <c r="E9" s="44">
        <v>11687</v>
      </c>
      <c r="F9" s="44">
        <v>13326</v>
      </c>
      <c r="G9" s="44">
        <v>7031</v>
      </c>
      <c r="H9" s="44">
        <v>6189</v>
      </c>
      <c r="I9" s="44">
        <v>19112</v>
      </c>
      <c r="J9" s="44">
        <v>3936</v>
      </c>
      <c r="K9" s="38">
        <f t="shared" si="1"/>
        <v>116418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2</v>
      </c>
      <c r="D10" s="44">
        <v>7</v>
      </c>
      <c r="E10" s="44">
        <v>176</v>
      </c>
      <c r="F10" s="44">
        <v>6</v>
      </c>
      <c r="G10" s="44">
        <v>1</v>
      </c>
      <c r="H10" s="44">
        <v>0</v>
      </c>
      <c r="I10" s="44">
        <v>38</v>
      </c>
      <c r="J10" s="44">
        <v>0</v>
      </c>
      <c r="K10" s="38">
        <f t="shared" si="1"/>
        <v>277</v>
      </c>
      <c r="L10"/>
      <c r="M10"/>
      <c r="N10"/>
    </row>
    <row r="11" spans="1:14" ht="16.5" customHeight="1">
      <c r="A11" s="43" t="s">
        <v>67</v>
      </c>
      <c r="B11" s="42">
        <v>308490</v>
      </c>
      <c r="C11" s="42">
        <v>247473</v>
      </c>
      <c r="D11" s="42">
        <v>307038</v>
      </c>
      <c r="E11" s="42">
        <v>164752</v>
      </c>
      <c r="F11" s="42">
        <v>213842</v>
      </c>
      <c r="G11" s="42">
        <v>211046</v>
      </c>
      <c r="H11" s="42">
        <v>247762</v>
      </c>
      <c r="I11" s="42">
        <v>345233</v>
      </c>
      <c r="J11" s="42">
        <v>113045</v>
      </c>
      <c r="K11" s="38">
        <f t="shared" si="1"/>
        <v>2158681</v>
      </c>
      <c r="L11" s="59"/>
      <c r="M11" s="59"/>
      <c r="N11" s="59"/>
    </row>
    <row r="12" spans="1:14" ht="16.5" customHeight="1">
      <c r="A12" s="22" t="s">
        <v>79</v>
      </c>
      <c r="B12" s="42">
        <v>20035</v>
      </c>
      <c r="C12" s="42">
        <v>18329</v>
      </c>
      <c r="D12" s="42">
        <v>22736</v>
      </c>
      <c r="E12" s="42">
        <v>14827</v>
      </c>
      <c r="F12" s="42">
        <v>12288</v>
      </c>
      <c r="G12" s="42">
        <v>11607</v>
      </c>
      <c r="H12" s="42">
        <v>11573</v>
      </c>
      <c r="I12" s="42">
        <v>17833</v>
      </c>
      <c r="J12" s="42">
        <v>4816</v>
      </c>
      <c r="K12" s="38">
        <f t="shared" si="1"/>
        <v>134044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288455</v>
      </c>
      <c r="C13" s="42">
        <f>+C11-C12</f>
        <v>229144</v>
      </c>
      <c r="D13" s="42">
        <f>+D11-D12</f>
        <v>284302</v>
      </c>
      <c r="E13" s="42">
        <f aca="true" t="shared" si="3" ref="E13:J13">+E11-E12</f>
        <v>149925</v>
      </c>
      <c r="F13" s="42">
        <f t="shared" si="3"/>
        <v>201554</v>
      </c>
      <c r="G13" s="42">
        <f t="shared" si="3"/>
        <v>199439</v>
      </c>
      <c r="H13" s="42">
        <f t="shared" si="3"/>
        <v>236189</v>
      </c>
      <c r="I13" s="42">
        <f t="shared" si="3"/>
        <v>327400</v>
      </c>
      <c r="J13" s="42">
        <f t="shared" si="3"/>
        <v>108229</v>
      </c>
      <c r="K13" s="38">
        <f t="shared" si="1"/>
        <v>2024637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1.132955961453784</v>
      </c>
      <c r="C18" s="39">
        <v>1.197450445638259</v>
      </c>
      <c r="D18" s="39">
        <v>1.092459835476944</v>
      </c>
      <c r="E18" s="39">
        <v>1.41545998615656</v>
      </c>
      <c r="F18" s="39">
        <v>1.033980162597937</v>
      </c>
      <c r="G18" s="39">
        <v>1.16335820253363</v>
      </c>
      <c r="H18" s="39">
        <v>1.145895523240758</v>
      </c>
      <c r="I18" s="39">
        <v>1.106972579169013</v>
      </c>
      <c r="J18" s="39">
        <v>1.077018920368342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1730490.37</v>
      </c>
      <c r="C20" s="36">
        <f aca="true" t="shared" si="4" ref="C20:J20">SUM(C21:C28)</f>
        <v>1632847.9699999997</v>
      </c>
      <c r="D20" s="36">
        <f t="shared" si="4"/>
        <v>2020320.4499999997</v>
      </c>
      <c r="E20" s="36">
        <f t="shared" si="4"/>
        <v>1237124.5099999998</v>
      </c>
      <c r="F20" s="36">
        <f t="shared" si="4"/>
        <v>1230421.7099999997</v>
      </c>
      <c r="G20" s="36">
        <f t="shared" si="4"/>
        <v>1338162.2599999998</v>
      </c>
      <c r="H20" s="36">
        <f t="shared" si="4"/>
        <v>1228689.17</v>
      </c>
      <c r="I20" s="36">
        <f t="shared" si="4"/>
        <v>1735905.87</v>
      </c>
      <c r="J20" s="36">
        <f t="shared" si="4"/>
        <v>608237.8300000001</v>
      </c>
      <c r="K20" s="36">
        <f aca="true" t="shared" si="5" ref="K20:K28">SUM(B20:J20)</f>
        <v>12762200.139999999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1468953.48</v>
      </c>
      <c r="C21" s="58">
        <f>ROUND((C15+C16)*C7,2)</f>
        <v>1312397.66</v>
      </c>
      <c r="D21" s="58">
        <f aca="true" t="shared" si="6" ref="D21:J21">ROUND((D15+D16)*D7,2)</f>
        <v>1778227.43</v>
      </c>
      <c r="E21" s="58">
        <f t="shared" si="6"/>
        <v>839874.97</v>
      </c>
      <c r="F21" s="58">
        <f t="shared" si="6"/>
        <v>1143230.44</v>
      </c>
      <c r="G21" s="58">
        <f t="shared" si="6"/>
        <v>1108577.71</v>
      </c>
      <c r="H21" s="58">
        <f t="shared" si="6"/>
        <v>1027866.67</v>
      </c>
      <c r="I21" s="58">
        <f t="shared" si="6"/>
        <v>1489779.9</v>
      </c>
      <c r="J21" s="58">
        <f t="shared" si="6"/>
        <v>541177.5</v>
      </c>
      <c r="K21" s="30">
        <f t="shared" si="5"/>
        <v>10710085.76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195306.12</v>
      </c>
      <c r="C22" s="30">
        <f t="shared" si="7"/>
        <v>259133.5</v>
      </c>
      <c r="D22" s="30">
        <f t="shared" si="7"/>
        <v>164414.62</v>
      </c>
      <c r="E22" s="30">
        <f t="shared" si="7"/>
        <v>348934.44</v>
      </c>
      <c r="F22" s="30">
        <f t="shared" si="7"/>
        <v>38847.16</v>
      </c>
      <c r="G22" s="30">
        <f t="shared" si="7"/>
        <v>181095.26</v>
      </c>
      <c r="H22" s="30">
        <f t="shared" si="7"/>
        <v>149961.15</v>
      </c>
      <c r="I22" s="30">
        <f t="shared" si="7"/>
        <v>159365.6</v>
      </c>
      <c r="J22" s="30">
        <f t="shared" si="7"/>
        <v>41680.91</v>
      </c>
      <c r="K22" s="30">
        <f t="shared" si="5"/>
        <v>1538738.76</v>
      </c>
      <c r="L22"/>
      <c r="M22"/>
      <c r="N22"/>
    </row>
    <row r="23" spans="1:14" ht="16.5" customHeight="1">
      <c r="A23" s="18" t="s">
        <v>26</v>
      </c>
      <c r="B23" s="30">
        <v>61511.5</v>
      </c>
      <c r="C23" s="30">
        <v>54894.66</v>
      </c>
      <c r="D23" s="30">
        <v>68764.51</v>
      </c>
      <c r="E23" s="30">
        <v>42602.08</v>
      </c>
      <c r="F23" s="30">
        <v>44492.38</v>
      </c>
      <c r="G23" s="30">
        <v>44451.44</v>
      </c>
      <c r="H23" s="30">
        <v>44993.65</v>
      </c>
      <c r="I23" s="30">
        <v>80072.78</v>
      </c>
      <c r="J23" s="30">
        <v>22472.91</v>
      </c>
      <c r="K23" s="30">
        <f t="shared" si="5"/>
        <v>464255.91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1476.78</v>
      </c>
      <c r="C26" s="30">
        <v>1396.02</v>
      </c>
      <c r="D26" s="30">
        <v>1724.84</v>
      </c>
      <c r="E26" s="30">
        <v>1055.67</v>
      </c>
      <c r="F26" s="30">
        <v>1049.9</v>
      </c>
      <c r="G26" s="30">
        <v>1142.2</v>
      </c>
      <c r="H26" s="30">
        <v>1049.9</v>
      </c>
      <c r="I26" s="30">
        <v>1482.55</v>
      </c>
      <c r="J26" s="30">
        <v>519.18</v>
      </c>
      <c r="K26" s="30">
        <f t="shared" si="5"/>
        <v>10897.04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951.24</v>
      </c>
      <c r="C28" s="30">
        <v>875.4</v>
      </c>
      <c r="D28" s="30">
        <v>1065</v>
      </c>
      <c r="E28" s="30">
        <v>606.98</v>
      </c>
      <c r="F28" s="30">
        <v>636.54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6993.5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-134740.63</v>
      </c>
      <c r="C31" s="30">
        <f t="shared" si="8"/>
        <v>-96052.95</v>
      </c>
      <c r="D31" s="30">
        <f t="shared" si="8"/>
        <v>-130028.49000000006</v>
      </c>
      <c r="E31" s="30">
        <f t="shared" si="8"/>
        <v>-114515.84</v>
      </c>
      <c r="F31" s="30">
        <f t="shared" si="8"/>
        <v>-64472.5</v>
      </c>
      <c r="G31" s="30">
        <f t="shared" si="8"/>
        <v>-111822.54000000001</v>
      </c>
      <c r="H31" s="30">
        <f t="shared" si="8"/>
        <v>-49629.03</v>
      </c>
      <c r="I31" s="30">
        <f t="shared" si="8"/>
        <v>-118178.56</v>
      </c>
      <c r="J31" s="30">
        <f t="shared" si="8"/>
        <v>-35351.51</v>
      </c>
      <c r="K31" s="30">
        <f aca="true" t="shared" si="9" ref="K31:K39">SUM(B31:J31)</f>
        <v>-854792.05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-126528.79000000001</v>
      </c>
      <c r="C32" s="30">
        <f t="shared" si="10"/>
        <v>-88290.2</v>
      </c>
      <c r="D32" s="30">
        <f t="shared" si="10"/>
        <v>-95656.75</v>
      </c>
      <c r="E32" s="30">
        <f t="shared" si="10"/>
        <v>-108645.66</v>
      </c>
      <c r="F32" s="30">
        <f t="shared" si="10"/>
        <v>-58634.4</v>
      </c>
      <c r="G32" s="30">
        <f t="shared" si="10"/>
        <v>-105471.20000000001</v>
      </c>
      <c r="H32" s="30">
        <f t="shared" si="10"/>
        <v>-43790.93</v>
      </c>
      <c r="I32" s="30">
        <f t="shared" si="10"/>
        <v>-109934.64</v>
      </c>
      <c r="J32" s="30">
        <f t="shared" si="10"/>
        <v>-25290.7</v>
      </c>
      <c r="K32" s="30">
        <f t="shared" si="9"/>
        <v>-762243.27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-81593.6</v>
      </c>
      <c r="C33" s="30">
        <f t="shared" si="11"/>
        <v>-81492.4</v>
      </c>
      <c r="D33" s="30">
        <f t="shared" si="11"/>
        <v>-79516.8</v>
      </c>
      <c r="E33" s="30">
        <f t="shared" si="11"/>
        <v>-51422.8</v>
      </c>
      <c r="F33" s="30">
        <f t="shared" si="11"/>
        <v>-58634.4</v>
      </c>
      <c r="G33" s="30">
        <f t="shared" si="11"/>
        <v>-30936.4</v>
      </c>
      <c r="H33" s="30">
        <f t="shared" si="11"/>
        <v>-27231.6</v>
      </c>
      <c r="I33" s="30">
        <f t="shared" si="11"/>
        <v>-84092.8</v>
      </c>
      <c r="J33" s="30">
        <f t="shared" si="11"/>
        <v>-17318.4</v>
      </c>
      <c r="K33" s="30">
        <f t="shared" si="9"/>
        <v>-512239.2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-44935.19</v>
      </c>
      <c r="C36" s="30">
        <v>-6797.8</v>
      </c>
      <c r="D36" s="30">
        <v>-16139.95</v>
      </c>
      <c r="E36" s="30">
        <v>-57222.86</v>
      </c>
      <c r="F36" s="26">
        <v>0</v>
      </c>
      <c r="G36" s="30">
        <v>-74534.8</v>
      </c>
      <c r="H36" s="30">
        <v>-16559.33</v>
      </c>
      <c r="I36" s="30">
        <v>-25841.84</v>
      </c>
      <c r="J36" s="30">
        <v>-7972.3</v>
      </c>
      <c r="K36" s="30">
        <f t="shared" si="9"/>
        <v>-250004.06999999998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-8211.84</v>
      </c>
      <c r="C37" s="27">
        <f t="shared" si="12"/>
        <v>-7762.75</v>
      </c>
      <c r="D37" s="27">
        <f t="shared" si="12"/>
        <v>-34371.74000000006</v>
      </c>
      <c r="E37" s="27">
        <f t="shared" si="12"/>
        <v>-5870.18</v>
      </c>
      <c r="F37" s="27">
        <f t="shared" si="12"/>
        <v>-5838.1</v>
      </c>
      <c r="G37" s="27">
        <f t="shared" si="12"/>
        <v>-6351.34</v>
      </c>
      <c r="H37" s="27">
        <f t="shared" si="12"/>
        <v>-5838.1</v>
      </c>
      <c r="I37" s="27">
        <f t="shared" si="12"/>
        <v>-8243.92</v>
      </c>
      <c r="J37" s="27">
        <f t="shared" si="12"/>
        <v>-10060.81</v>
      </c>
      <c r="K37" s="30">
        <f t="shared" si="9"/>
        <v>-92548.78000000006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-8211.84</v>
      </c>
      <c r="C47" s="17">
        <v>-7762.75</v>
      </c>
      <c r="D47" s="17">
        <v>-9591.17</v>
      </c>
      <c r="E47" s="17">
        <v>-5870.18</v>
      </c>
      <c r="F47" s="17">
        <v>-5838.1</v>
      </c>
      <c r="G47" s="17">
        <v>-6351.34</v>
      </c>
      <c r="H47" s="17">
        <v>-5838.1</v>
      </c>
      <c r="I47" s="17">
        <v>-8243.92</v>
      </c>
      <c r="J47" s="17">
        <v>-2886.97</v>
      </c>
      <c r="K47" s="30">
        <f t="shared" si="13"/>
        <v>-60594.37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1595749.7400000002</v>
      </c>
      <c r="C54" s="27">
        <f t="shared" si="15"/>
        <v>1536795.0199999998</v>
      </c>
      <c r="D54" s="27">
        <f t="shared" si="15"/>
        <v>1890291.9599999997</v>
      </c>
      <c r="E54" s="27">
        <f t="shared" si="15"/>
        <v>1122608.6699999997</v>
      </c>
      <c r="F54" s="27">
        <f t="shared" si="15"/>
        <v>1165949.2099999997</v>
      </c>
      <c r="G54" s="27">
        <f t="shared" si="15"/>
        <v>1226339.7199999997</v>
      </c>
      <c r="H54" s="27">
        <f t="shared" si="15"/>
        <v>1179060.14</v>
      </c>
      <c r="I54" s="27">
        <f t="shared" si="15"/>
        <v>1617727.31</v>
      </c>
      <c r="J54" s="27">
        <f t="shared" si="15"/>
        <v>572886.3200000001</v>
      </c>
      <c r="K54" s="20">
        <f>SUM(B54:J54)</f>
        <v>11907408.090000002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1595749.7400000002</v>
      </c>
      <c r="C60" s="10">
        <f t="shared" si="17"/>
        <v>1536795.0227713967</v>
      </c>
      <c r="D60" s="10">
        <f t="shared" si="17"/>
        <v>1890291.9554815646</v>
      </c>
      <c r="E60" s="10">
        <f t="shared" si="17"/>
        <v>1122608.6733619377</v>
      </c>
      <c r="F60" s="10">
        <f t="shared" si="17"/>
        <v>1165949.2061261463</v>
      </c>
      <c r="G60" s="10">
        <f t="shared" si="17"/>
        <v>1226339.7220371657</v>
      </c>
      <c r="H60" s="10">
        <f t="shared" si="17"/>
        <v>1179060.1355994917</v>
      </c>
      <c r="I60" s="10">
        <f>SUM(I61:I73)</f>
        <v>1617727.2999999998</v>
      </c>
      <c r="J60" s="10">
        <f t="shared" si="17"/>
        <v>572886.3167406534</v>
      </c>
      <c r="K60" s="5">
        <f>SUM(K61:K73)</f>
        <v>11907408.072118355</v>
      </c>
      <c r="L60" s="9"/>
    </row>
    <row r="61" spans="1:12" ht="16.5" customHeight="1">
      <c r="A61" s="7" t="s">
        <v>56</v>
      </c>
      <c r="B61" s="8">
        <v>1393249.1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1393249.1</v>
      </c>
      <c r="L61"/>
    </row>
    <row r="62" spans="1:12" ht="16.5" customHeight="1">
      <c r="A62" s="7" t="s">
        <v>57</v>
      </c>
      <c r="B62" s="8">
        <v>202500.64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202500.64</v>
      </c>
      <c r="L62"/>
    </row>
    <row r="63" spans="1:12" ht="16.5" customHeight="1">
      <c r="A63" s="7" t="s">
        <v>4</v>
      </c>
      <c r="B63" s="6">
        <v>0</v>
      </c>
      <c r="C63" s="8">
        <v>1536795.0227713967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1536795.0227713967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1890291.9554815646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1890291.9554815646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1122608.6733619377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1122608.6733619377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1165949.2061261463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1165949.2061261463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1226339.7220371657</v>
      </c>
      <c r="H67" s="6">
        <v>0</v>
      </c>
      <c r="I67" s="6">
        <v>0</v>
      </c>
      <c r="J67" s="6">
        <v>0</v>
      </c>
      <c r="K67" s="5">
        <f t="shared" si="18"/>
        <v>1226339.7220371657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1179060.1355994917</v>
      </c>
      <c r="I68" s="6">
        <v>0</v>
      </c>
      <c r="J68" s="6">
        <v>0</v>
      </c>
      <c r="K68" s="5">
        <f t="shared" si="18"/>
        <v>1179060.1355994917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596779.6</v>
      </c>
      <c r="J70" s="6">
        <v>0</v>
      </c>
      <c r="K70" s="5">
        <f t="shared" si="18"/>
        <v>596779.6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1020947.7</v>
      </c>
      <c r="J71" s="6">
        <v>0</v>
      </c>
      <c r="K71" s="5">
        <f t="shared" si="18"/>
        <v>1020947.7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572886.3167406534</v>
      </c>
      <c r="K72" s="5">
        <f t="shared" si="18"/>
        <v>572886.3167406534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2023-03-03T19:09:29Z</dcterms:modified>
  <cp:category/>
  <cp:version/>
  <cp:contentType/>
  <cp:contentStatus/>
</cp:coreProperties>
</file>