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<sst xmlns="http://schemas.openxmlformats.org/spreadsheetml/2006/main" count="82" uniqueCount="81">
  <si>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</si>
  <si>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</si>
  <si>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</si>
  <si>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</si>
  <si>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</si>
  <si>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</si>
  <si>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</si>
  <si>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</si>
  <si>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</si>
  <si>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</si>
  <si>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</si>
  <si>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</si>
  <si>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</si>
  <si>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</si>
  <si>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</si>
  <si>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</si>
  <si>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</si>
  <si>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</si>
  <si>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</si>
  <si>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</si>
  <si>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</si>
  <si>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</si>
  <si>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</si>
  <si>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</si>
  <si>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</si>
  <si>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</si>
  <si>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</si>
  <si>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</si>
  <si>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</si>
  <si>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</si>
  <si>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</si>
  <si>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</si>
  <si>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</si>
  <si>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</si>
  <si>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</si>
  <si>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</si>
  <si>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</si>
  <si>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</si>
  <si>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</si>
  <si>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</si>
  <si>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</si>
  <si>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</si>
  <si>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</si>
  <si>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</si>
  <si>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</si>
  <si>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</si>
  <si>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</si>
  <si>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</si>
  <si>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</si>
  <si>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</si>
  <si>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</si>
  <si>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</si>
  <si>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</si>
  <si>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</si>
  <si>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</si>
  <si>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</si>
  <si>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</si>
  <si>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</si>
  <si>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</si>
  <si>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</si>
  <si>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</si>
  <si>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</si>
  <si>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</si>
  <si>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</si>
  <si>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</si>
  <si>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</si>
  <si>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</si>
  <si>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</si>
  <si>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</si>
  <si>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</si>
  <si>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</si>
  <si>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</si>
  <si>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</si>
  <si>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</si>
  <si>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</si>
  <si>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</si>
  <si>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</si>
  <si>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</si>
  <si>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</si>
  <si>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</si>
  <si>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25/02/23 - VENCIMENTO 03/03/23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</si>
</sst>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166731</v>
      </c>
      <c r="C7" s="46">
        <f aca="true" t="shared" si="0" ref="C7:J7">+C8+C11</f>
        <v>136785</v>
      </c>
      <c r="D7" s="46">
        <f t="shared" si="0"/>
        <v>196302</v>
      </c>
      <c r="E7" s="46">
        <f t="shared" si="0"/>
        <v>92976</v>
      </c>
      <c r="F7" s="46">
        <f t="shared" si="0"/>
        <v>134349</v>
      </c>
      <c r="G7" s="46">
        <f t="shared" si="0"/>
        <v>144828</v>
      </c>
      <c r="H7" s="46">
        <f t="shared" si="0"/>
        <v>161718</v>
      </c>
      <c r="I7" s="46">
        <f t="shared" si="0"/>
        <v>205994</v>
      </c>
      <c r="J7" s="46">
        <f t="shared" si="0"/>
        <v>49646</v>
      </c>
      <c r="K7" s="38">
        <f aca="true" t="shared" si="1" ref="K7:K13">SUM(B7:J7)</f>
        <v>1289329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11299</v>
      </c>
      <c r="C8" s="44">
        <f t="shared" si="2"/>
        <v>11974</v>
      </c>
      <c r="D8" s="44">
        <f t="shared" si="2"/>
        <v>13538</v>
      </c>
      <c r="E8" s="44">
        <f t="shared" si="2"/>
        <v>7621</v>
      </c>
      <c r="F8" s="44">
        <f t="shared" si="2"/>
        <v>8937</v>
      </c>
      <c r="G8" s="44">
        <f t="shared" si="2"/>
        <v>5719</v>
      </c>
      <c r="H8" s="44">
        <f t="shared" si="2"/>
        <v>4734</v>
      </c>
      <c r="I8" s="44">
        <f t="shared" si="2"/>
        <v>12709</v>
      </c>
      <c r="J8" s="44">
        <f t="shared" si="2"/>
        <v>1661</v>
      </c>
      <c r="K8" s="38">
        <f t="shared" si="1"/>
        <v>78192</v>
      </c>
      <c r="L8"/>
      <c r="M8"/>
      <c r="N8"/>
    </row>
    <row r="9" spans="1:14" ht="16.5" customHeight="1">
      <c r="A9" s="22" t="s">
        <v>32</v>
      </c>
      <c r="B9" s="44">
        <v>11271</v>
      </c>
      <c r="C9" s="44">
        <v>11971</v>
      </c>
      <c r="D9" s="44">
        <v>13536</v>
      </c>
      <c r="E9" s="44">
        <v>7490</v>
      </c>
      <c r="F9" s="44">
        <v>8927</v>
      </c>
      <c r="G9" s="44">
        <v>5716</v>
      </c>
      <c r="H9" s="44">
        <v>4734</v>
      </c>
      <c r="I9" s="44">
        <v>12689</v>
      </c>
      <c r="J9" s="44">
        <v>1661</v>
      </c>
      <c r="K9" s="38">
        <f t="shared" si="1"/>
        <v>77995</v>
      </c>
      <c r="L9"/>
      <c r="M9"/>
      <c r="N9"/>
    </row>
    <row r="10" spans="1:14" ht="16.5" customHeight="1">
      <c r="A10" s="22" t="s">
        <v>31</v>
      </c>
      <c r="B10" s="44">
        <v>28</v>
      </c>
      <c r="C10" s="44">
        <v>3</v>
      </c>
      <c r="D10" s="44">
        <v>2</v>
      </c>
      <c r="E10" s="44">
        <v>131</v>
      </c>
      <c r="F10" s="44">
        <v>10</v>
      </c>
      <c r="G10" s="44">
        <v>3</v>
      </c>
      <c r="H10" s="44">
        <v>0</v>
      </c>
      <c r="I10" s="44">
        <v>20</v>
      </c>
      <c r="J10" s="44">
        <v>0</v>
      </c>
      <c r="K10" s="38">
        <f t="shared" si="1"/>
        <v>197</v>
      </c>
      <c r="L10"/>
      <c r="M10"/>
      <c r="N10"/>
    </row>
    <row r="11" spans="1:14" ht="16.5" customHeight="1">
      <c r="A11" s="43" t="s">
        <v>67</v>
      </c>
      <c r="B11" s="42">
        <v>155432</v>
      </c>
      <c r="C11" s="42">
        <v>124811</v>
      </c>
      <c r="D11" s="42">
        <v>182764</v>
      </c>
      <c r="E11" s="42">
        <v>85355</v>
      </c>
      <c r="F11" s="42">
        <v>125412</v>
      </c>
      <c r="G11" s="42">
        <v>139109</v>
      </c>
      <c r="H11" s="42">
        <v>156984</v>
      </c>
      <c r="I11" s="42">
        <v>193285</v>
      </c>
      <c r="J11" s="42">
        <v>47985</v>
      </c>
      <c r="K11" s="38">
        <f t="shared" si="1"/>
        <v>1211137</v>
      </c>
      <c r="L11" s="59"/>
      <c r="M11" s="59"/>
      <c r="N11" s="59"/>
    </row>
    <row r="12" spans="1:14" ht="16.5" customHeight="1">
      <c r="A12" s="22" t="s">
        <v>79</v>
      </c>
      <c r="B12" s="42">
        <v>11519</v>
      </c>
      <c r="C12" s="42">
        <v>9940</v>
      </c>
      <c r="D12" s="42">
        <v>14394</v>
      </c>
      <c r="E12" s="42">
        <v>8393</v>
      </c>
      <c r="F12" s="42">
        <v>8037</v>
      </c>
      <c r="G12" s="42">
        <v>7755</v>
      </c>
      <c r="H12" s="42">
        <v>6858</v>
      </c>
      <c r="I12" s="42">
        <v>9351</v>
      </c>
      <c r="J12" s="42">
        <v>1807</v>
      </c>
      <c r="K12" s="38">
        <f t="shared" si="1"/>
        <v>78054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143913</v>
      </c>
      <c r="C13" s="42">
        <f>+C11-C12</f>
        <v>114871</v>
      </c>
      <c r="D13" s="42">
        <f>+D11-D12</f>
        <v>168370</v>
      </c>
      <c r="E13" s="42">
        <f aca="true" t="shared" si="3" ref="E13:J13">+E11-E12</f>
        <v>76962</v>
      </c>
      <c r="F13" s="42">
        <f t="shared" si="3"/>
        <v>117375</v>
      </c>
      <c r="G13" s="42">
        <f t="shared" si="3"/>
        <v>131354</v>
      </c>
      <c r="H13" s="42">
        <f t="shared" si="3"/>
        <v>150126</v>
      </c>
      <c r="I13" s="42">
        <f t="shared" si="3"/>
        <v>183934</v>
      </c>
      <c r="J13" s="42">
        <f t="shared" si="3"/>
        <v>46178</v>
      </c>
      <c r="K13" s="38">
        <f t="shared" si="1"/>
        <v>1133083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1.135453111236246</v>
      </c>
      <c r="C18" s="39">
        <v>1.224781918605419</v>
      </c>
      <c r="D18" s="39">
        <v>1.092853060348953</v>
      </c>
      <c r="E18" s="39">
        <v>1.400958119988825</v>
      </c>
      <c r="F18" s="39">
        <v>1.02812308387638</v>
      </c>
      <c r="G18" s="39">
        <v>1.15342147983386</v>
      </c>
      <c r="H18" s="39">
        <v>1.126353427404952</v>
      </c>
      <c r="I18" s="39">
        <v>1.106686751026888</v>
      </c>
      <c r="J18" s="39">
        <v>1.047419191958761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886356.8500000001</v>
      </c>
      <c r="C20" s="36">
        <f aca="true" t="shared" si="4" ref="C20:J20">SUM(C21:C28)</f>
        <v>873611.75</v>
      </c>
      <c r="D20" s="36">
        <f t="shared" si="4"/>
        <v>1229429.93</v>
      </c>
      <c r="E20" s="36">
        <f t="shared" si="4"/>
        <v>650070.37</v>
      </c>
      <c r="F20" s="36">
        <f t="shared" si="4"/>
        <v>728310.12</v>
      </c>
      <c r="G20" s="36">
        <f t="shared" si="4"/>
        <v>886555.7000000001</v>
      </c>
      <c r="H20" s="36">
        <f t="shared" si="4"/>
        <v>777293.32</v>
      </c>
      <c r="I20" s="36">
        <f t="shared" si="4"/>
        <v>987141.1099999999</v>
      </c>
      <c r="J20" s="36">
        <f t="shared" si="4"/>
        <v>255075.12</v>
      </c>
      <c r="K20" s="36">
        <f aca="true" t="shared" si="5" ref="K20:K28">SUM(B20:J20)</f>
        <v>7273844.2700000005</v>
      </c>
      <c r="L20"/>
      <c r="M20"/>
      <c r="N20"/>
    </row>
    <row r="21" spans="1:14" ht="16.5" customHeight="1">
      <c r="A21" s="35" t="s">
        <v>28</v>
      </c>
      <c r="B21" s="58">
        <f>ROUND((B15+B16)*B7,2)</f>
        <v>748805.59</v>
      </c>
      <c r="C21" s="58">
        <f>ROUND((C15+C16)*C7,2)</f>
        <v>674883.51</v>
      </c>
      <c r="D21" s="58">
        <f aca="true" t="shared" si="6" ref="D21:J21">ROUND((D15+D16)*D7,2)</f>
        <v>1073673.79</v>
      </c>
      <c r="E21" s="58">
        <f t="shared" si="6"/>
        <v>442138.07</v>
      </c>
      <c r="F21" s="58">
        <f t="shared" si="6"/>
        <v>676097.91</v>
      </c>
      <c r="G21" s="58">
        <f t="shared" si="6"/>
        <v>736218.66</v>
      </c>
      <c r="H21" s="58">
        <f t="shared" si="6"/>
        <v>654553.61</v>
      </c>
      <c r="I21" s="58">
        <f t="shared" si="6"/>
        <v>842206.47</v>
      </c>
      <c r="J21" s="58">
        <f t="shared" si="6"/>
        <v>229672.33</v>
      </c>
      <c r="K21" s="30">
        <f t="shared" si="5"/>
        <v>6078249.94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101428.05</v>
      </c>
      <c r="C22" s="30">
        <f t="shared" si="7"/>
        <v>151701.61</v>
      </c>
      <c r="D22" s="30">
        <f t="shared" si="7"/>
        <v>99693.9</v>
      </c>
      <c r="E22" s="30">
        <f t="shared" si="7"/>
        <v>177278.85</v>
      </c>
      <c r="F22" s="30">
        <f t="shared" si="7"/>
        <v>19013.96</v>
      </c>
      <c r="G22" s="30">
        <f t="shared" si="7"/>
        <v>112951.76</v>
      </c>
      <c r="H22" s="30">
        <f t="shared" si="7"/>
        <v>82705.09</v>
      </c>
      <c r="I22" s="30">
        <f t="shared" si="7"/>
        <v>89852.27</v>
      </c>
      <c r="J22" s="30">
        <f t="shared" si="7"/>
        <v>10890.88</v>
      </c>
      <c r="K22" s="30">
        <f t="shared" si="5"/>
        <v>845516.3699999999</v>
      </c>
      <c r="L22"/>
      <c r="M22"/>
      <c r="N22"/>
    </row>
    <row r="23" spans="1:14" ht="16.5" customHeight="1">
      <c r="A23" s="18" t="s">
        <v>26</v>
      </c>
      <c r="B23" s="30">
        <v>31602.43</v>
      </c>
      <c r="C23" s="30">
        <v>40740.04</v>
      </c>
      <c r="D23" s="30">
        <v>47099.32</v>
      </c>
      <c r="E23" s="30">
        <v>25054.34</v>
      </c>
      <c r="F23" s="30">
        <v>29346.52</v>
      </c>
      <c r="G23" s="30">
        <v>33211.87</v>
      </c>
      <c r="H23" s="30">
        <v>34094.81</v>
      </c>
      <c r="I23" s="30">
        <v>48452.47</v>
      </c>
      <c r="J23" s="30">
        <v>11755.38</v>
      </c>
      <c r="K23" s="30">
        <f t="shared" si="5"/>
        <v>301357.18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1277.76</v>
      </c>
      <c r="C26" s="30">
        <v>1260.46</v>
      </c>
      <c r="D26" s="30">
        <v>1773.87</v>
      </c>
      <c r="E26" s="30">
        <v>937.41</v>
      </c>
      <c r="F26" s="30">
        <v>1049.9</v>
      </c>
      <c r="G26" s="30">
        <v>1277.76</v>
      </c>
      <c r="H26" s="30">
        <v>1122.01</v>
      </c>
      <c r="I26" s="30">
        <v>1424.86</v>
      </c>
      <c r="J26" s="30">
        <v>369.2</v>
      </c>
      <c r="K26" s="30">
        <f t="shared" si="5"/>
        <v>10493.230000000001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951.77</v>
      </c>
      <c r="C28" s="30">
        <v>875.4</v>
      </c>
      <c r="D28" s="30">
        <v>1065</v>
      </c>
      <c r="E28" s="30">
        <v>611.33</v>
      </c>
      <c r="F28" s="30">
        <v>636.54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6998.379999999999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-56697.57</v>
      </c>
      <c r="C31" s="30">
        <f t="shared" si="8"/>
        <v>-59681.33</v>
      </c>
      <c r="D31" s="30">
        <f t="shared" si="8"/>
        <v>-1138202.8</v>
      </c>
      <c r="E31" s="30">
        <f t="shared" si="8"/>
        <v>-38168.59</v>
      </c>
      <c r="F31" s="30">
        <f t="shared" si="8"/>
        <v>-45116.9</v>
      </c>
      <c r="G31" s="30">
        <f t="shared" si="8"/>
        <v>-32255.57</v>
      </c>
      <c r="H31" s="30">
        <f t="shared" si="8"/>
        <v>-720068.6699999999</v>
      </c>
      <c r="I31" s="30">
        <f t="shared" si="8"/>
        <v>-63754.74</v>
      </c>
      <c r="J31" s="30">
        <f t="shared" si="8"/>
        <v>-16535.199999999997</v>
      </c>
      <c r="K31" s="30">
        <f aca="true" t="shared" si="9" ref="K31:K39">SUM(B31:J31)</f>
        <v>-2170481.37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-49592.4</v>
      </c>
      <c r="C32" s="30">
        <f t="shared" si="10"/>
        <v>-52672.4</v>
      </c>
      <c r="D32" s="30">
        <f t="shared" si="10"/>
        <v>-59558.4</v>
      </c>
      <c r="E32" s="30">
        <f t="shared" si="10"/>
        <v>-32956</v>
      </c>
      <c r="F32" s="30">
        <f t="shared" si="10"/>
        <v>-39278.8</v>
      </c>
      <c r="G32" s="30">
        <f t="shared" si="10"/>
        <v>-25150.4</v>
      </c>
      <c r="H32" s="30">
        <f t="shared" si="10"/>
        <v>-20829.6</v>
      </c>
      <c r="I32" s="30">
        <f t="shared" si="10"/>
        <v>-55831.6</v>
      </c>
      <c r="J32" s="30">
        <f t="shared" si="10"/>
        <v>-7308.4</v>
      </c>
      <c r="K32" s="30">
        <f t="shared" si="9"/>
        <v>-343178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-49592.4</v>
      </c>
      <c r="C33" s="30">
        <f t="shared" si="11"/>
        <v>-52672.4</v>
      </c>
      <c r="D33" s="30">
        <f t="shared" si="11"/>
        <v>-59558.4</v>
      </c>
      <c r="E33" s="30">
        <f t="shared" si="11"/>
        <v>-32956</v>
      </c>
      <c r="F33" s="30">
        <f t="shared" si="11"/>
        <v>-39278.8</v>
      </c>
      <c r="G33" s="30">
        <f t="shared" si="11"/>
        <v>-25150.4</v>
      </c>
      <c r="H33" s="30">
        <f t="shared" si="11"/>
        <v>-20829.6</v>
      </c>
      <c r="I33" s="30">
        <f t="shared" si="11"/>
        <v>-55831.6</v>
      </c>
      <c r="J33" s="30">
        <f t="shared" si="11"/>
        <v>-7308.4</v>
      </c>
      <c r="K33" s="30">
        <f t="shared" si="9"/>
        <v>-343178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-7105.17</v>
      </c>
      <c r="C37" s="27">
        <f t="shared" si="12"/>
        <v>-7008.93</v>
      </c>
      <c r="D37" s="27">
        <f t="shared" si="12"/>
        <v>-1078644.4000000001</v>
      </c>
      <c r="E37" s="27">
        <f t="shared" si="12"/>
        <v>-5212.59</v>
      </c>
      <c r="F37" s="27">
        <f t="shared" si="12"/>
        <v>-5838.1</v>
      </c>
      <c r="G37" s="27">
        <f t="shared" si="12"/>
        <v>-7105.17</v>
      </c>
      <c r="H37" s="27">
        <f t="shared" si="12"/>
        <v>-699239.07</v>
      </c>
      <c r="I37" s="27">
        <f t="shared" si="12"/>
        <v>-7923.14</v>
      </c>
      <c r="J37" s="27">
        <f t="shared" si="12"/>
        <v>-9226.8</v>
      </c>
      <c r="K37" s="30">
        <f t="shared" si="9"/>
        <v>-1827303.37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-7105.17</v>
      </c>
      <c r="C47" s="17">
        <v>-7008.93</v>
      </c>
      <c r="D47" s="17">
        <v>-9863.83</v>
      </c>
      <c r="E47" s="17">
        <v>-5212.59</v>
      </c>
      <c r="F47" s="17">
        <v>-5838.1</v>
      </c>
      <c r="G47" s="17">
        <v>-7105.17</v>
      </c>
      <c r="H47" s="17">
        <v>-6239.07</v>
      </c>
      <c r="I47" s="17">
        <v>-7923.14</v>
      </c>
      <c r="J47" s="17">
        <v>-2052.96</v>
      </c>
      <c r="K47" s="30">
        <f t="shared" si="13"/>
        <v>-58348.96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829659.2800000001</v>
      </c>
      <c r="C54" s="27">
        <f t="shared" si="15"/>
        <v>813930.42</v>
      </c>
      <c r="D54" s="27">
        <f t="shared" si="15"/>
        <v>91227.12999999989</v>
      </c>
      <c r="E54" s="27">
        <f t="shared" si="15"/>
        <v>611901.78</v>
      </c>
      <c r="F54" s="27">
        <f t="shared" si="15"/>
        <v>683193.22</v>
      </c>
      <c r="G54" s="27">
        <f t="shared" si="15"/>
        <v>854300.1300000001</v>
      </c>
      <c r="H54" s="27">
        <f t="shared" si="15"/>
        <v>57224.65000000002</v>
      </c>
      <c r="I54" s="27">
        <f t="shared" si="15"/>
        <v>923386.3699999999</v>
      </c>
      <c r="J54" s="27">
        <f t="shared" si="15"/>
        <v>238539.91999999998</v>
      </c>
      <c r="K54" s="20">
        <f>SUM(B54:J54)</f>
        <v>5103362.899999999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829659.27</v>
      </c>
      <c r="C60" s="10">
        <f t="shared" si="17"/>
        <v>813930.420209302</v>
      </c>
      <c r="D60" s="10">
        <f t="shared" si="17"/>
        <v>91227.12716539956</v>
      </c>
      <c r="E60" s="10">
        <f t="shared" si="17"/>
        <v>611901.779283415</v>
      </c>
      <c r="F60" s="10">
        <f t="shared" si="17"/>
        <v>683193.2181799348</v>
      </c>
      <c r="G60" s="10">
        <f t="shared" si="17"/>
        <v>854300.126273573</v>
      </c>
      <c r="H60" s="10">
        <f t="shared" si="17"/>
        <v>57224.65204054287</v>
      </c>
      <c r="I60" s="10">
        <f>SUM(I61:I73)</f>
        <v>923386.37</v>
      </c>
      <c r="J60" s="10">
        <f t="shared" si="17"/>
        <v>238539.9162903901</v>
      </c>
      <c r="K60" s="5">
        <f>SUM(K61:K73)</f>
        <v>5103362.879442558</v>
      </c>
      <c r="L60" s="9"/>
    </row>
    <row r="61" spans="1:12" ht="16.5" customHeight="1">
      <c r="A61" s="7" t="s">
        <v>56</v>
      </c>
      <c r="B61" s="8">
        <v>724790.34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724790.34</v>
      </c>
      <c r="L61"/>
    </row>
    <row r="62" spans="1:12" ht="16.5" customHeight="1">
      <c r="A62" s="7" t="s">
        <v>57</v>
      </c>
      <c r="B62" s="8">
        <v>104868.93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104868.93</v>
      </c>
      <c r="L62"/>
    </row>
    <row r="63" spans="1:12" ht="16.5" customHeight="1">
      <c r="A63" s="7" t="s">
        <v>4</v>
      </c>
      <c r="B63" s="6">
        <v>0</v>
      </c>
      <c r="C63" s="8">
        <v>813930.420209302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813930.420209302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91227.12716539956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91227.12716539956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611901.779283415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611901.779283415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683193.2181799348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683193.2181799348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854300.126273573</v>
      </c>
      <c r="H67" s="6">
        <v>0</v>
      </c>
      <c r="I67" s="6">
        <v>0</v>
      </c>
      <c r="J67" s="6">
        <v>0</v>
      </c>
      <c r="K67" s="5">
        <f t="shared" si="18"/>
        <v>854300.126273573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57224.65204054287</v>
      </c>
      <c r="I68" s="6">
        <v>0</v>
      </c>
      <c r="J68" s="6">
        <v>0</v>
      </c>
      <c r="K68" s="5">
        <f t="shared" si="18"/>
        <v>57224.65204054287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340914.25</v>
      </c>
      <c r="J70" s="6">
        <v>0</v>
      </c>
      <c r="K70" s="5">
        <f t="shared" si="18"/>
        <v>340914.25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582472.12</v>
      </c>
      <c r="J71" s="6">
        <v>0</v>
      </c>
      <c r="K71" s="5">
        <f t="shared" si="18"/>
        <v>582472.12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238539.9162903901</v>
      </c>
      <c r="K72" s="5">
        <f t="shared" si="18"/>
        <v>238539.9162903901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2023-03-02T15:02:36Z</dcterms:modified>
  <cp:category/>
  <cp:version/>
  <cp:contentType/>
  <cp:contentStatus/>
</cp:coreProperties>
</file>