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<sst xmlns="http://schemas.openxmlformats.org/spreadsheetml/2006/main" count="82" uniqueCount="81">
  <si>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</si>
  <si>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</si>
  <si>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</si>
  <si>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</si>
  <si>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</si>
  <si>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</si>
  <si>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</si>
  <si>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</si>
  <si>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</si>
  <si>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</si>
  <si>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</si>
  <si>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</si>
  <si>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</si>
  <si>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</si>
  <si>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</si>
  <si>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</si>
  <si>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</si>
  <si>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</si>
  <si>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</si>
  <si>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</si>
  <si>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</si>
  <si>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</si>
  <si>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</si>
  <si>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</si>
  <si>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</si>
  <si>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</si>
  <si>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</si>
  <si>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</si>
  <si>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</si>
  <si>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</si>
  <si>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</si>
  <si>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</si>
  <si>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</si>
  <si>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</si>
  <si>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</si>
  <si>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</si>
  <si>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</si>
  <si>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</si>
  <si>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</si>
  <si>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</si>
  <si>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</si>
  <si>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</si>
  <si>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</si>
  <si>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</si>
  <si>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</si>
  <si>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</si>
  <si>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</si>
  <si>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</si>
  <si>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</si>
  <si>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</si>
  <si>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</si>
  <si>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</si>
  <si>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</si>
  <si>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</si>
  <si>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</si>
  <si>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</si>
  <si>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</si>
  <si>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</si>
  <si>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</si>
  <si>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</si>
  <si>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</si>
  <si>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</si>
  <si>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</si>
  <si>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</si>
  <si>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</si>
  <si>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</si>
  <si>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</si>
  <si>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</si>
  <si>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</si>
  <si>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</si>
  <si>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</si>
  <si>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</si>
  <si>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</si>
  <si>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</si>
  <si>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</si>
  <si>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</si>
  <si>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</si>
  <si>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</si>
  <si>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</si>
  <si>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</si>
  <si>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21/02/23 - VENCIMENTO 28/02/23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</si>
</sst>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115824</v>
      </c>
      <c r="C7" s="46">
        <f aca="true" t="shared" si="0" ref="C7:J7">+C8+C11</f>
        <v>89486</v>
      </c>
      <c r="D7" s="46">
        <f t="shared" si="0"/>
        <v>124007</v>
      </c>
      <c r="E7" s="46">
        <f t="shared" si="0"/>
        <v>57960</v>
      </c>
      <c r="F7" s="46">
        <f t="shared" si="0"/>
        <v>96015</v>
      </c>
      <c r="G7" s="46">
        <f t="shared" si="0"/>
        <v>105281</v>
      </c>
      <c r="H7" s="46">
        <f t="shared" si="0"/>
        <v>120587</v>
      </c>
      <c r="I7" s="46">
        <f t="shared" si="0"/>
        <v>152923</v>
      </c>
      <c r="J7" s="46">
        <f t="shared" si="0"/>
        <v>39093</v>
      </c>
      <c r="K7" s="38">
        <f aca="true" t="shared" si="1" ref="K7:K13">SUM(B7:J7)</f>
        <v>901176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7528</v>
      </c>
      <c r="C8" s="44">
        <f t="shared" si="2"/>
        <v>6569</v>
      </c>
      <c r="D8" s="44">
        <f t="shared" si="2"/>
        <v>7672</v>
      </c>
      <c r="E8" s="44">
        <f t="shared" si="2"/>
        <v>4256</v>
      </c>
      <c r="F8" s="44">
        <f t="shared" si="2"/>
        <v>6610</v>
      </c>
      <c r="G8" s="44">
        <f t="shared" si="2"/>
        <v>4022</v>
      </c>
      <c r="H8" s="44">
        <f t="shared" si="2"/>
        <v>3624</v>
      </c>
      <c r="I8" s="44">
        <f t="shared" si="2"/>
        <v>9287</v>
      </c>
      <c r="J8" s="44">
        <f t="shared" si="2"/>
        <v>1293</v>
      </c>
      <c r="K8" s="38">
        <f t="shared" si="1"/>
        <v>50861</v>
      </c>
      <c r="L8"/>
      <c r="M8"/>
      <c r="N8"/>
    </row>
    <row r="9" spans="1:14" ht="16.5" customHeight="1">
      <c r="A9" s="22" t="s">
        <v>32</v>
      </c>
      <c r="B9" s="44">
        <v>7520</v>
      </c>
      <c r="C9" s="44">
        <v>6569</v>
      </c>
      <c r="D9" s="44">
        <v>7668</v>
      </c>
      <c r="E9" s="44">
        <v>4224</v>
      </c>
      <c r="F9" s="44">
        <v>6607</v>
      </c>
      <c r="G9" s="44">
        <v>4022</v>
      </c>
      <c r="H9" s="44">
        <v>3624</v>
      </c>
      <c r="I9" s="44">
        <v>9264</v>
      </c>
      <c r="J9" s="44">
        <v>1293</v>
      </c>
      <c r="K9" s="38">
        <f t="shared" si="1"/>
        <v>50791</v>
      </c>
      <c r="L9"/>
      <c r="M9"/>
      <c r="N9"/>
    </row>
    <row r="10" spans="1:14" ht="16.5" customHeight="1">
      <c r="A10" s="22" t="s">
        <v>31</v>
      </c>
      <c r="B10" s="44">
        <v>8</v>
      </c>
      <c r="C10" s="44">
        <v>0</v>
      </c>
      <c r="D10" s="44">
        <v>4</v>
      </c>
      <c r="E10" s="44">
        <v>32</v>
      </c>
      <c r="F10" s="44">
        <v>3</v>
      </c>
      <c r="G10" s="44">
        <v>0</v>
      </c>
      <c r="H10" s="44">
        <v>0</v>
      </c>
      <c r="I10" s="44">
        <v>23</v>
      </c>
      <c r="J10" s="44">
        <v>0</v>
      </c>
      <c r="K10" s="38">
        <f t="shared" si="1"/>
        <v>70</v>
      </c>
      <c r="L10"/>
      <c r="M10"/>
      <c r="N10"/>
    </row>
    <row r="11" spans="1:14" ht="16.5" customHeight="1">
      <c r="A11" s="43" t="s">
        <v>67</v>
      </c>
      <c r="B11" s="42">
        <v>108296</v>
      </c>
      <c r="C11" s="42">
        <v>82917</v>
      </c>
      <c r="D11" s="42">
        <v>116335</v>
      </c>
      <c r="E11" s="42">
        <v>53704</v>
      </c>
      <c r="F11" s="42">
        <v>89405</v>
      </c>
      <c r="G11" s="42">
        <v>101259</v>
      </c>
      <c r="H11" s="42">
        <v>116963</v>
      </c>
      <c r="I11" s="42">
        <v>143636</v>
      </c>
      <c r="J11" s="42">
        <v>37800</v>
      </c>
      <c r="K11" s="38">
        <f t="shared" si="1"/>
        <v>850315</v>
      </c>
      <c r="L11" s="59"/>
      <c r="M11" s="59"/>
      <c r="N11" s="59"/>
    </row>
    <row r="12" spans="1:14" ht="16.5" customHeight="1">
      <c r="A12" s="22" t="s">
        <v>79</v>
      </c>
      <c r="B12" s="42">
        <v>7403</v>
      </c>
      <c r="C12" s="42">
        <v>5999</v>
      </c>
      <c r="D12" s="42">
        <v>9138</v>
      </c>
      <c r="E12" s="42">
        <v>4986</v>
      </c>
      <c r="F12" s="42">
        <v>5180</v>
      </c>
      <c r="G12" s="42">
        <v>5051</v>
      </c>
      <c r="H12" s="42">
        <v>4995</v>
      </c>
      <c r="I12" s="42">
        <v>6487</v>
      </c>
      <c r="J12" s="42">
        <v>1220</v>
      </c>
      <c r="K12" s="38">
        <f t="shared" si="1"/>
        <v>50459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100893</v>
      </c>
      <c r="C13" s="42">
        <f>+C11-C12</f>
        <v>76918</v>
      </c>
      <c r="D13" s="42">
        <f>+D11-D12</f>
        <v>107197</v>
      </c>
      <c r="E13" s="42">
        <f aca="true" t="shared" si="3" ref="E13:J13">+E11-E12</f>
        <v>48718</v>
      </c>
      <c r="F13" s="42">
        <f t="shared" si="3"/>
        <v>84225</v>
      </c>
      <c r="G13" s="42">
        <f t="shared" si="3"/>
        <v>96208</v>
      </c>
      <c r="H13" s="42">
        <f t="shared" si="3"/>
        <v>111968</v>
      </c>
      <c r="I13" s="42">
        <f t="shared" si="3"/>
        <v>137149</v>
      </c>
      <c r="J13" s="42">
        <f t="shared" si="3"/>
        <v>36580</v>
      </c>
      <c r="K13" s="38">
        <f t="shared" si="1"/>
        <v>799856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1.52410384760623</v>
      </c>
      <c r="C18" s="39">
        <v>1.674681973529415</v>
      </c>
      <c r="D18" s="39">
        <v>1.433102587752566</v>
      </c>
      <c r="E18" s="39">
        <v>1.992696079289477</v>
      </c>
      <c r="F18" s="39">
        <v>1.316152889739195</v>
      </c>
      <c r="G18" s="39">
        <v>1.471463799696473</v>
      </c>
      <c r="H18" s="39">
        <v>1.398566248604472</v>
      </c>
      <c r="I18" s="39">
        <v>1.409393231287642</v>
      </c>
      <c r="J18" s="39">
        <v>1.340010258126503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827615.6400000001</v>
      </c>
      <c r="C20" s="36">
        <f aca="true" t="shared" si="4" ref="C20:J20">SUM(C21:C28)</f>
        <v>786828.57</v>
      </c>
      <c r="D20" s="36">
        <f t="shared" si="4"/>
        <v>1028429.6600000001</v>
      </c>
      <c r="E20" s="36">
        <f t="shared" si="4"/>
        <v>579251.9299999999</v>
      </c>
      <c r="F20" s="36">
        <f t="shared" si="4"/>
        <v>665532.3899999999</v>
      </c>
      <c r="G20" s="36">
        <f t="shared" si="4"/>
        <v>822753.9</v>
      </c>
      <c r="H20" s="36">
        <f t="shared" si="4"/>
        <v>722489.1799999999</v>
      </c>
      <c r="I20" s="36">
        <f t="shared" si="4"/>
        <v>934406.5499999999</v>
      </c>
      <c r="J20" s="36">
        <f t="shared" si="4"/>
        <v>257973.12</v>
      </c>
      <c r="K20" s="36">
        <f aca="true" t="shared" si="5" ref="K20:K28">SUM(B20:J20)</f>
        <v>6625280.9399999995</v>
      </c>
      <c r="L20"/>
      <c r="M20"/>
      <c r="N20"/>
    </row>
    <row r="21" spans="1:14" ht="16.5" customHeight="1">
      <c r="A21" s="35" t="s">
        <v>28</v>
      </c>
      <c r="B21" s="58">
        <f>ROUND((B15+B16)*B7,2)</f>
        <v>520177.17</v>
      </c>
      <c r="C21" s="58">
        <f>ROUND((C15+C16)*C7,2)</f>
        <v>441514.98</v>
      </c>
      <c r="D21" s="58">
        <f aca="true" t="shared" si="6" ref="D21:J21">ROUND((D15+D16)*D7,2)</f>
        <v>678256.29</v>
      </c>
      <c r="E21" s="58">
        <f t="shared" si="6"/>
        <v>275622.98</v>
      </c>
      <c r="F21" s="58">
        <f t="shared" si="6"/>
        <v>483185.89</v>
      </c>
      <c r="G21" s="58">
        <f t="shared" si="6"/>
        <v>535185.44</v>
      </c>
      <c r="H21" s="58">
        <f t="shared" si="6"/>
        <v>488075.88</v>
      </c>
      <c r="I21" s="58">
        <f t="shared" si="6"/>
        <v>625225.69</v>
      </c>
      <c r="J21" s="58">
        <f t="shared" si="6"/>
        <v>180852.04</v>
      </c>
      <c r="K21" s="30">
        <f t="shared" si="5"/>
        <v>4228096.359999999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272626.86</v>
      </c>
      <c r="C22" s="30">
        <f t="shared" si="7"/>
        <v>297882.2</v>
      </c>
      <c r="D22" s="30">
        <f t="shared" si="7"/>
        <v>293754.55</v>
      </c>
      <c r="E22" s="30">
        <f t="shared" si="7"/>
        <v>273609.85</v>
      </c>
      <c r="F22" s="30">
        <f t="shared" si="7"/>
        <v>152760.62</v>
      </c>
      <c r="G22" s="30">
        <f t="shared" si="7"/>
        <v>252320.56</v>
      </c>
      <c r="H22" s="30">
        <f t="shared" si="7"/>
        <v>194530.57</v>
      </c>
      <c r="I22" s="30">
        <f t="shared" si="7"/>
        <v>255963.17</v>
      </c>
      <c r="J22" s="30">
        <f t="shared" si="7"/>
        <v>61491.55</v>
      </c>
      <c r="K22" s="30">
        <f t="shared" si="5"/>
        <v>2054939.9300000002</v>
      </c>
      <c r="L22"/>
      <c r="M22"/>
      <c r="N22"/>
    </row>
    <row r="23" spans="1:14" ht="16.5" customHeight="1">
      <c r="A23" s="18" t="s">
        <v>26</v>
      </c>
      <c r="B23" s="30">
        <v>30238.65</v>
      </c>
      <c r="C23" s="30">
        <v>41141.92</v>
      </c>
      <c r="D23" s="30">
        <v>47577.04</v>
      </c>
      <c r="E23" s="30">
        <v>24425.76</v>
      </c>
      <c r="F23" s="30">
        <v>25714.17</v>
      </c>
      <c r="G23" s="30">
        <v>31031.22</v>
      </c>
      <c r="H23" s="30">
        <v>33902.54</v>
      </c>
      <c r="I23" s="30">
        <v>46509.91</v>
      </c>
      <c r="J23" s="30">
        <v>12826.86</v>
      </c>
      <c r="K23" s="30">
        <f t="shared" si="5"/>
        <v>293368.07000000007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1329.68</v>
      </c>
      <c r="C26" s="30">
        <v>1263.34</v>
      </c>
      <c r="D26" s="30">
        <v>1652.73</v>
      </c>
      <c r="E26" s="30">
        <v>931.64</v>
      </c>
      <c r="F26" s="30">
        <v>1070.09</v>
      </c>
      <c r="G26" s="30">
        <v>1321.03</v>
      </c>
      <c r="H26" s="30">
        <v>1162.39</v>
      </c>
      <c r="I26" s="30">
        <v>1502.74</v>
      </c>
      <c r="J26" s="30">
        <v>415.34</v>
      </c>
      <c r="K26" s="30">
        <f t="shared" si="5"/>
        <v>10648.98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1065</v>
      </c>
      <c r="E28" s="30">
        <v>611.33</v>
      </c>
      <c r="F28" s="30">
        <v>636.33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6998.43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-40481.86</v>
      </c>
      <c r="C31" s="30">
        <f t="shared" si="8"/>
        <v>-35928.57</v>
      </c>
      <c r="D31" s="30">
        <f t="shared" si="8"/>
        <v>-553709.97</v>
      </c>
      <c r="E31" s="30">
        <f t="shared" si="8"/>
        <v>-23766.12</v>
      </c>
      <c r="F31" s="30">
        <f t="shared" si="8"/>
        <v>-35021.18</v>
      </c>
      <c r="G31" s="30">
        <f t="shared" si="8"/>
        <v>-25042.55</v>
      </c>
      <c r="H31" s="30">
        <f t="shared" si="8"/>
        <v>-400409.22</v>
      </c>
      <c r="I31" s="30">
        <f t="shared" si="8"/>
        <v>-49117.79</v>
      </c>
      <c r="J31" s="30">
        <f t="shared" si="8"/>
        <v>-15172.619999999999</v>
      </c>
      <c r="K31" s="30">
        <f aca="true" t="shared" si="9" ref="K31:K39">SUM(B31:J31)</f>
        <v>-1178649.8800000001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-33088</v>
      </c>
      <c r="C32" s="30">
        <f t="shared" si="10"/>
        <v>-28903.6</v>
      </c>
      <c r="D32" s="30">
        <f t="shared" si="10"/>
        <v>-33739.2</v>
      </c>
      <c r="E32" s="30">
        <f t="shared" si="10"/>
        <v>-18585.6</v>
      </c>
      <c r="F32" s="30">
        <f t="shared" si="10"/>
        <v>-29070.8</v>
      </c>
      <c r="G32" s="30">
        <f t="shared" si="10"/>
        <v>-17696.8</v>
      </c>
      <c r="H32" s="30">
        <f t="shared" si="10"/>
        <v>-15945.6</v>
      </c>
      <c r="I32" s="30">
        <f t="shared" si="10"/>
        <v>-40761.6</v>
      </c>
      <c r="J32" s="30">
        <f t="shared" si="10"/>
        <v>-5689.2</v>
      </c>
      <c r="K32" s="30">
        <f t="shared" si="9"/>
        <v>-223480.4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-33088</v>
      </c>
      <c r="C33" s="30">
        <f t="shared" si="11"/>
        <v>-28903.6</v>
      </c>
      <c r="D33" s="30">
        <f t="shared" si="11"/>
        <v>-33739.2</v>
      </c>
      <c r="E33" s="30">
        <f t="shared" si="11"/>
        <v>-18585.6</v>
      </c>
      <c r="F33" s="30">
        <f t="shared" si="11"/>
        <v>-29070.8</v>
      </c>
      <c r="G33" s="30">
        <f t="shared" si="11"/>
        <v>-17696.8</v>
      </c>
      <c r="H33" s="30">
        <f t="shared" si="11"/>
        <v>-15945.6</v>
      </c>
      <c r="I33" s="30">
        <f t="shared" si="11"/>
        <v>-40761.6</v>
      </c>
      <c r="J33" s="30">
        <f t="shared" si="11"/>
        <v>-5689.2</v>
      </c>
      <c r="K33" s="30">
        <f t="shared" si="9"/>
        <v>-223480.4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-7393.86</v>
      </c>
      <c r="C37" s="27">
        <f t="shared" si="12"/>
        <v>-7024.97</v>
      </c>
      <c r="D37" s="27">
        <f t="shared" si="12"/>
        <v>-519970.77</v>
      </c>
      <c r="E37" s="27">
        <f t="shared" si="12"/>
        <v>-5180.52</v>
      </c>
      <c r="F37" s="27">
        <f t="shared" si="12"/>
        <v>-5950.38</v>
      </c>
      <c r="G37" s="27">
        <f t="shared" si="12"/>
        <v>-7345.75</v>
      </c>
      <c r="H37" s="27">
        <f t="shared" si="12"/>
        <v>-384463.62</v>
      </c>
      <c r="I37" s="27">
        <f t="shared" si="12"/>
        <v>-8356.19</v>
      </c>
      <c r="J37" s="27">
        <f t="shared" si="12"/>
        <v>-9483.42</v>
      </c>
      <c r="K37" s="30">
        <f t="shared" si="9"/>
        <v>-955169.48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-7393.86</v>
      </c>
      <c r="C47" s="17">
        <v>-7024.97</v>
      </c>
      <c r="D47" s="17">
        <v>-9190.2</v>
      </c>
      <c r="E47" s="17">
        <v>-5180.52</v>
      </c>
      <c r="F47" s="17">
        <v>-5950.38</v>
      </c>
      <c r="G47" s="17">
        <v>-7345.75</v>
      </c>
      <c r="H47" s="17">
        <v>-6463.62</v>
      </c>
      <c r="I47" s="17">
        <v>-8356.19</v>
      </c>
      <c r="J47" s="17">
        <v>-2309.58</v>
      </c>
      <c r="K47" s="30">
        <f t="shared" si="13"/>
        <v>-59215.07000000001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787133.7800000001</v>
      </c>
      <c r="C54" s="27">
        <f t="shared" si="15"/>
        <v>750900</v>
      </c>
      <c r="D54" s="27">
        <f t="shared" si="15"/>
        <v>474719.6900000002</v>
      </c>
      <c r="E54" s="27">
        <f t="shared" si="15"/>
        <v>555485.8099999999</v>
      </c>
      <c r="F54" s="27">
        <f t="shared" si="15"/>
        <v>630511.2099999998</v>
      </c>
      <c r="G54" s="27">
        <f t="shared" si="15"/>
        <v>797711.35</v>
      </c>
      <c r="H54" s="27">
        <f t="shared" si="15"/>
        <v>322079.95999999996</v>
      </c>
      <c r="I54" s="27">
        <f t="shared" si="15"/>
        <v>885288.7599999999</v>
      </c>
      <c r="J54" s="27">
        <f t="shared" si="15"/>
        <v>242800.5</v>
      </c>
      <c r="K54" s="20">
        <f>SUM(B54:J54)</f>
        <v>5446631.0600000005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787133.78</v>
      </c>
      <c r="C60" s="10">
        <f t="shared" si="17"/>
        <v>750899.998036213</v>
      </c>
      <c r="D60" s="10">
        <f t="shared" si="17"/>
        <v>474719.6943228022</v>
      </c>
      <c r="E60" s="10">
        <f t="shared" si="17"/>
        <v>555485.81158342</v>
      </c>
      <c r="F60" s="10">
        <f t="shared" si="17"/>
        <v>630511.2053857659</v>
      </c>
      <c r="G60" s="10">
        <f t="shared" si="17"/>
        <v>797711.351032998</v>
      </c>
      <c r="H60" s="10">
        <f t="shared" si="17"/>
        <v>322079.962523744</v>
      </c>
      <c r="I60" s="10">
        <f>SUM(I61:I73)</f>
        <v>885288.75</v>
      </c>
      <c r="J60" s="10">
        <f t="shared" si="17"/>
        <v>242800.49879831148</v>
      </c>
      <c r="K60" s="5">
        <f>SUM(K61:K73)</f>
        <v>5446631.051683255</v>
      </c>
      <c r="L60" s="9"/>
    </row>
    <row r="61" spans="1:12" ht="16.5" customHeight="1">
      <c r="A61" s="7" t="s">
        <v>56</v>
      </c>
      <c r="B61" s="8">
        <v>687876.21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687876.21</v>
      </c>
      <c r="L61"/>
    </row>
    <row r="62" spans="1:12" ht="16.5" customHeight="1">
      <c r="A62" s="7" t="s">
        <v>57</v>
      </c>
      <c r="B62" s="8">
        <v>99257.57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99257.57</v>
      </c>
      <c r="L62"/>
    </row>
    <row r="63" spans="1:12" ht="16.5" customHeight="1">
      <c r="A63" s="7" t="s">
        <v>4</v>
      </c>
      <c r="B63" s="6">
        <v>0</v>
      </c>
      <c r="C63" s="8">
        <v>750899.998036213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750899.998036213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474719.6943228022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474719.6943228022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555485.81158342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555485.81158342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630511.2053857659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630511.2053857659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797711.351032998</v>
      </c>
      <c r="H67" s="6">
        <v>0</v>
      </c>
      <c r="I67" s="6">
        <v>0</v>
      </c>
      <c r="J67" s="6">
        <v>0</v>
      </c>
      <c r="K67" s="5">
        <f t="shared" si="18"/>
        <v>797711.351032998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322079.962523744</v>
      </c>
      <c r="I68" s="6">
        <v>0</v>
      </c>
      <c r="J68" s="6">
        <v>0</v>
      </c>
      <c r="K68" s="5">
        <f t="shared" si="18"/>
        <v>322079.962523744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332780.04</v>
      </c>
      <c r="J70" s="6">
        <v>0</v>
      </c>
      <c r="K70" s="5">
        <f t="shared" si="18"/>
        <v>332780.04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552508.71</v>
      </c>
      <c r="J71" s="6">
        <v>0</v>
      </c>
      <c r="K71" s="5">
        <f t="shared" si="18"/>
        <v>552508.71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242800.49879831148</v>
      </c>
      <c r="K72" s="5">
        <f t="shared" si="18"/>
        <v>242800.49879831148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2023-02-27T18:17:32Z</dcterms:modified>
  <cp:category/>
  <cp:version/>
  <cp:contentType/>
  <cp:contentStatus/>
</cp:coreProperties>
</file>