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<sst xmlns="http://schemas.openxmlformats.org/spreadsheetml/2006/main" count="82" uniqueCount="81">
  <si>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</si>
  <si>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</si>
  <si>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</si>
  <si>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</si>
  <si>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</si>
  <si>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</si>
  <si>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</si>
  <si>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</si>
  <si>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</si>
  <si>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</si>
  <si>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</si>
  <si>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</si>
  <si>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</si>
  <si>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</si>
  <si>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</si>
  <si>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</si>
  <si>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</si>
  <si>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</si>
  <si>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</si>
  <si>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</si>
  <si>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</si>
  <si>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</si>
  <si>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</si>
  <si>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</si>
  <si>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</si>
  <si>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</si>
  <si>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</si>
  <si>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</si>
  <si>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</si>
  <si>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</si>
  <si>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</si>
  <si>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</si>
  <si>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</si>
  <si>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</si>
  <si>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</si>
  <si>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</si>
  <si>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</si>
  <si>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</si>
  <si>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</si>
  <si>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</si>
  <si>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</si>
  <si>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</si>
  <si>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</si>
  <si>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</si>
  <si>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</si>
  <si>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</si>
  <si>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</si>
  <si>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</si>
  <si>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</si>
  <si>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</si>
  <si>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</si>
  <si>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</si>
  <si>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</si>
  <si>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</si>
  <si>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</si>
  <si>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</si>
  <si>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</si>
  <si>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</si>
  <si>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</si>
  <si>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</si>
  <si>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</si>
  <si>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</si>
  <si>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</si>
  <si>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</si>
  <si>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</si>
  <si>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</si>
  <si>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</si>
  <si>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</si>
  <si>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</si>
  <si>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</si>
  <si>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</si>
  <si>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</si>
  <si>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</si>
  <si>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</si>
  <si>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</si>
  <si>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</si>
  <si>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</si>
  <si>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</si>
  <si>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</si>
  <si>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</si>
  <si>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19/02/23 - VENCIMENTO 28/02/23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</si>
</sst>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73828</v>
      </c>
      <c r="C7" s="46">
        <f aca="true" t="shared" si="0" ref="C7:J7">+C8+C11</f>
        <v>55826</v>
      </c>
      <c r="D7" s="46">
        <f t="shared" si="0"/>
        <v>82125</v>
      </c>
      <c r="E7" s="46">
        <f t="shared" si="0"/>
        <v>34677</v>
      </c>
      <c r="F7" s="46">
        <f t="shared" si="0"/>
        <v>64086</v>
      </c>
      <c r="G7" s="46">
        <f t="shared" si="0"/>
        <v>62883</v>
      </c>
      <c r="H7" s="46">
        <f t="shared" si="0"/>
        <v>76187</v>
      </c>
      <c r="I7" s="46">
        <f t="shared" si="0"/>
        <v>102101</v>
      </c>
      <c r="J7" s="46">
        <f t="shared" si="0"/>
        <v>25127</v>
      </c>
      <c r="K7" s="38">
        <f aca="true" t="shared" si="1" ref="K7:K13">SUM(B7:J7)</f>
        <v>576840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5359</v>
      </c>
      <c r="C8" s="44">
        <f t="shared" si="2"/>
        <v>5353</v>
      </c>
      <c r="D8" s="44">
        <f t="shared" si="2"/>
        <v>6261</v>
      </c>
      <c r="E8" s="44">
        <f t="shared" si="2"/>
        <v>3132</v>
      </c>
      <c r="F8" s="44">
        <f t="shared" si="2"/>
        <v>4638</v>
      </c>
      <c r="G8" s="44">
        <f t="shared" si="2"/>
        <v>2865</v>
      </c>
      <c r="H8" s="44">
        <f t="shared" si="2"/>
        <v>2670</v>
      </c>
      <c r="I8" s="44">
        <f t="shared" si="2"/>
        <v>7126</v>
      </c>
      <c r="J8" s="44">
        <f t="shared" si="2"/>
        <v>1005</v>
      </c>
      <c r="K8" s="38">
        <f t="shared" si="1"/>
        <v>38409</v>
      </c>
      <c r="L8"/>
      <c r="M8"/>
      <c r="N8"/>
    </row>
    <row r="9" spans="1:14" ht="16.5" customHeight="1">
      <c r="A9" s="22" t="s">
        <v>32</v>
      </c>
      <c r="B9" s="44">
        <v>5348</v>
      </c>
      <c r="C9" s="44">
        <v>5353</v>
      </c>
      <c r="D9" s="44">
        <v>6261</v>
      </c>
      <c r="E9" s="44">
        <v>3111</v>
      </c>
      <c r="F9" s="44">
        <v>4632</v>
      </c>
      <c r="G9" s="44">
        <v>2865</v>
      </c>
      <c r="H9" s="44">
        <v>2670</v>
      </c>
      <c r="I9" s="44">
        <v>7099</v>
      </c>
      <c r="J9" s="44">
        <v>1005</v>
      </c>
      <c r="K9" s="38">
        <f t="shared" si="1"/>
        <v>38344</v>
      </c>
      <c r="L9"/>
      <c r="M9"/>
      <c r="N9"/>
    </row>
    <row r="10" spans="1:14" ht="16.5" customHeight="1">
      <c r="A10" s="22" t="s">
        <v>31</v>
      </c>
      <c r="B10" s="44">
        <v>11</v>
      </c>
      <c r="C10" s="44">
        <v>0</v>
      </c>
      <c r="D10" s="44">
        <v>0</v>
      </c>
      <c r="E10" s="44">
        <v>21</v>
      </c>
      <c r="F10" s="44">
        <v>6</v>
      </c>
      <c r="G10" s="44">
        <v>0</v>
      </c>
      <c r="H10" s="44">
        <v>0</v>
      </c>
      <c r="I10" s="44">
        <v>27</v>
      </c>
      <c r="J10" s="44">
        <v>0</v>
      </c>
      <c r="K10" s="38">
        <f t="shared" si="1"/>
        <v>65</v>
      </c>
      <c r="L10"/>
      <c r="M10"/>
      <c r="N10"/>
    </row>
    <row r="11" spans="1:14" ht="16.5" customHeight="1">
      <c r="A11" s="43" t="s">
        <v>67</v>
      </c>
      <c r="B11" s="42">
        <v>68469</v>
      </c>
      <c r="C11" s="42">
        <v>50473</v>
      </c>
      <c r="D11" s="42">
        <v>75864</v>
      </c>
      <c r="E11" s="42">
        <v>31545</v>
      </c>
      <c r="F11" s="42">
        <v>59448</v>
      </c>
      <c r="G11" s="42">
        <v>60018</v>
      </c>
      <c r="H11" s="42">
        <v>73517</v>
      </c>
      <c r="I11" s="42">
        <v>94975</v>
      </c>
      <c r="J11" s="42">
        <v>24122</v>
      </c>
      <c r="K11" s="38">
        <f t="shared" si="1"/>
        <v>538431</v>
      </c>
      <c r="L11" s="59"/>
      <c r="M11" s="59"/>
      <c r="N11" s="59"/>
    </row>
    <row r="12" spans="1:14" ht="16.5" customHeight="1">
      <c r="A12" s="22" t="s">
        <v>79</v>
      </c>
      <c r="B12" s="42">
        <v>4706</v>
      </c>
      <c r="C12" s="42">
        <v>3587</v>
      </c>
      <c r="D12" s="42">
        <v>6834</v>
      </c>
      <c r="E12" s="42">
        <v>3210</v>
      </c>
      <c r="F12" s="42">
        <v>3798</v>
      </c>
      <c r="G12" s="42">
        <v>3028</v>
      </c>
      <c r="H12" s="42">
        <v>3297</v>
      </c>
      <c r="I12" s="42">
        <v>4529</v>
      </c>
      <c r="J12" s="42">
        <v>828</v>
      </c>
      <c r="K12" s="38">
        <f t="shared" si="1"/>
        <v>33817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63763</v>
      </c>
      <c r="C13" s="42">
        <f>+C11-C12</f>
        <v>46886</v>
      </c>
      <c r="D13" s="42">
        <f>+D11-D12</f>
        <v>69030</v>
      </c>
      <c r="E13" s="42">
        <f aca="true" t="shared" si="3" ref="E13:J13">+E11-E12</f>
        <v>28335</v>
      </c>
      <c r="F13" s="42">
        <f t="shared" si="3"/>
        <v>55650</v>
      </c>
      <c r="G13" s="42">
        <f t="shared" si="3"/>
        <v>56990</v>
      </c>
      <c r="H13" s="42">
        <f t="shared" si="3"/>
        <v>70220</v>
      </c>
      <c r="I13" s="42">
        <f t="shared" si="3"/>
        <v>90446</v>
      </c>
      <c r="J13" s="42">
        <f t="shared" si="3"/>
        <v>23294</v>
      </c>
      <c r="K13" s="38">
        <f t="shared" si="1"/>
        <v>504614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1.454501224430712</v>
      </c>
      <c r="C18" s="39">
        <v>1.662914994234225</v>
      </c>
      <c r="D18" s="39">
        <v>1.41892229452684</v>
      </c>
      <c r="E18" s="39">
        <v>1.846946557961811</v>
      </c>
      <c r="F18" s="39">
        <v>1.311850675019267</v>
      </c>
      <c r="G18" s="39">
        <v>1.47851350928934</v>
      </c>
      <c r="H18" s="39">
        <v>1.386604225838802</v>
      </c>
      <c r="I18" s="39">
        <v>1.376375632991815</v>
      </c>
      <c r="J18" s="39">
        <v>1.311821282937957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512074.97000000003</v>
      </c>
      <c r="C20" s="36">
        <f aca="true" t="shared" si="4" ref="C20:J20">SUM(C21:C28)</f>
        <v>493644.76</v>
      </c>
      <c r="D20" s="36">
        <f t="shared" si="4"/>
        <v>683478.8300000002</v>
      </c>
      <c r="E20" s="36">
        <f t="shared" si="4"/>
        <v>329863.1400000001</v>
      </c>
      <c r="F20" s="36">
        <f t="shared" si="4"/>
        <v>449627.89</v>
      </c>
      <c r="G20" s="36">
        <f t="shared" si="4"/>
        <v>497012.62</v>
      </c>
      <c r="H20" s="36">
        <f t="shared" si="4"/>
        <v>460488.84</v>
      </c>
      <c r="I20" s="36">
        <f t="shared" si="4"/>
        <v>617751.99</v>
      </c>
      <c r="J20" s="36">
        <f t="shared" si="4"/>
        <v>166699.94999999998</v>
      </c>
      <c r="K20" s="36">
        <f aca="true" t="shared" si="5" ref="K20:K28">SUM(B20:J20)</f>
        <v>4210642.99</v>
      </c>
      <c r="L20"/>
      <c r="M20"/>
      <c r="N20"/>
    </row>
    <row r="21" spans="1:14" ht="16.5" customHeight="1">
      <c r="A21" s="35" t="s">
        <v>28</v>
      </c>
      <c r="B21" s="58">
        <f>ROUND((B15+B16)*B7,2)</f>
        <v>331568.93</v>
      </c>
      <c r="C21" s="58">
        <f>ROUND((C15+C16)*C7,2)</f>
        <v>275439.9</v>
      </c>
      <c r="D21" s="58">
        <f aca="true" t="shared" si="6" ref="D21:J21">ROUND((D15+D16)*D7,2)</f>
        <v>449182.69</v>
      </c>
      <c r="E21" s="58">
        <f t="shared" si="6"/>
        <v>164903.01</v>
      </c>
      <c r="F21" s="58">
        <f t="shared" si="6"/>
        <v>322506.39</v>
      </c>
      <c r="G21" s="58">
        <f t="shared" si="6"/>
        <v>319659.44</v>
      </c>
      <c r="H21" s="58">
        <f t="shared" si="6"/>
        <v>308366.88</v>
      </c>
      <c r="I21" s="58">
        <f t="shared" si="6"/>
        <v>417439.94</v>
      </c>
      <c r="J21" s="58">
        <f t="shared" si="6"/>
        <v>116242.53</v>
      </c>
      <c r="K21" s="30">
        <f t="shared" si="5"/>
        <v>2705309.7099999995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150698.48</v>
      </c>
      <c r="C22" s="30">
        <f t="shared" si="7"/>
        <v>182593.24</v>
      </c>
      <c r="D22" s="30">
        <f t="shared" si="7"/>
        <v>188172.64</v>
      </c>
      <c r="E22" s="30">
        <f t="shared" si="7"/>
        <v>139664.04</v>
      </c>
      <c r="F22" s="30">
        <f t="shared" si="7"/>
        <v>100573.84</v>
      </c>
      <c r="G22" s="30">
        <f t="shared" si="7"/>
        <v>152961.36</v>
      </c>
      <c r="H22" s="30">
        <f t="shared" si="7"/>
        <v>119215.94</v>
      </c>
      <c r="I22" s="30">
        <f t="shared" si="7"/>
        <v>157114.22</v>
      </c>
      <c r="J22" s="30">
        <f t="shared" si="7"/>
        <v>36246.89</v>
      </c>
      <c r="K22" s="30">
        <f t="shared" si="5"/>
        <v>1227240.65</v>
      </c>
      <c r="L22"/>
      <c r="M22"/>
      <c r="N22"/>
    </row>
    <row r="23" spans="1:14" ht="16.5" customHeight="1">
      <c r="A23" s="18" t="s">
        <v>26</v>
      </c>
      <c r="B23" s="30">
        <v>25277.86</v>
      </c>
      <c r="C23" s="30">
        <v>29345.22</v>
      </c>
      <c r="D23" s="30">
        <v>37218.27</v>
      </c>
      <c r="E23" s="30">
        <v>19806.58</v>
      </c>
      <c r="F23" s="30">
        <v>22618.26</v>
      </c>
      <c r="G23" s="30">
        <v>20247.25</v>
      </c>
      <c r="H23" s="30">
        <v>26931.6</v>
      </c>
      <c r="I23" s="30">
        <v>36441.02</v>
      </c>
      <c r="J23" s="30">
        <v>11404.97</v>
      </c>
      <c r="K23" s="30">
        <f t="shared" si="5"/>
        <v>229291.03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1286.42</v>
      </c>
      <c r="C26" s="30">
        <v>1240.27</v>
      </c>
      <c r="D26" s="30">
        <v>1716.18</v>
      </c>
      <c r="E26" s="30">
        <v>827.81</v>
      </c>
      <c r="F26" s="30">
        <v>1127.78</v>
      </c>
      <c r="G26" s="30">
        <v>1248.92</v>
      </c>
      <c r="H26" s="30">
        <v>1156.62</v>
      </c>
      <c r="I26" s="30">
        <v>1551.77</v>
      </c>
      <c r="J26" s="30">
        <v>418.23</v>
      </c>
      <c r="K26" s="30">
        <f t="shared" si="5"/>
        <v>10574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1065</v>
      </c>
      <c r="E28" s="30">
        <v>611.33</v>
      </c>
      <c r="F28" s="30">
        <v>636.33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6998.43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-30684.48</v>
      </c>
      <c r="C31" s="30">
        <f t="shared" si="8"/>
        <v>-30449.86</v>
      </c>
      <c r="D31" s="30">
        <f t="shared" si="8"/>
        <v>-547872.03</v>
      </c>
      <c r="E31" s="30">
        <f t="shared" si="8"/>
        <v>-18291.52</v>
      </c>
      <c r="F31" s="30">
        <f t="shared" si="8"/>
        <v>-26651.949999999997</v>
      </c>
      <c r="G31" s="30">
        <f t="shared" si="8"/>
        <v>-19550.78</v>
      </c>
      <c r="H31" s="30">
        <f t="shared" si="8"/>
        <v>-396179.54</v>
      </c>
      <c r="I31" s="30">
        <f t="shared" si="8"/>
        <v>-39864.45</v>
      </c>
      <c r="J31" s="30">
        <f t="shared" si="8"/>
        <v>-13921.46</v>
      </c>
      <c r="K31" s="30">
        <f aca="true" t="shared" si="9" ref="K31:K39">SUM(B31:J31)</f>
        <v>-1123466.0699999998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-23531.2</v>
      </c>
      <c r="C32" s="30">
        <f t="shared" si="10"/>
        <v>-23553.2</v>
      </c>
      <c r="D32" s="30">
        <f t="shared" si="10"/>
        <v>-27548.4</v>
      </c>
      <c r="E32" s="30">
        <f t="shared" si="10"/>
        <v>-13688.4</v>
      </c>
      <c r="F32" s="30">
        <f t="shared" si="10"/>
        <v>-20380.8</v>
      </c>
      <c r="G32" s="30">
        <f t="shared" si="10"/>
        <v>-12606</v>
      </c>
      <c r="H32" s="30">
        <f t="shared" si="10"/>
        <v>-11748</v>
      </c>
      <c r="I32" s="30">
        <f t="shared" si="10"/>
        <v>-31235.6</v>
      </c>
      <c r="J32" s="30">
        <f t="shared" si="10"/>
        <v>-4422</v>
      </c>
      <c r="K32" s="30">
        <f t="shared" si="9"/>
        <v>-168713.6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-23531.2</v>
      </c>
      <c r="C33" s="30">
        <f t="shared" si="11"/>
        <v>-23553.2</v>
      </c>
      <c r="D33" s="30">
        <f t="shared" si="11"/>
        <v>-27548.4</v>
      </c>
      <c r="E33" s="30">
        <f t="shared" si="11"/>
        <v>-13688.4</v>
      </c>
      <c r="F33" s="30">
        <f t="shared" si="11"/>
        <v>-20380.8</v>
      </c>
      <c r="G33" s="30">
        <f t="shared" si="11"/>
        <v>-12606</v>
      </c>
      <c r="H33" s="30">
        <f t="shared" si="11"/>
        <v>-11748</v>
      </c>
      <c r="I33" s="30">
        <f t="shared" si="11"/>
        <v>-31235.6</v>
      </c>
      <c r="J33" s="30">
        <f t="shared" si="11"/>
        <v>-4422</v>
      </c>
      <c r="K33" s="30">
        <f t="shared" si="9"/>
        <v>-168713.6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-7153.28</v>
      </c>
      <c r="C37" s="27">
        <f t="shared" si="12"/>
        <v>-6896.66</v>
      </c>
      <c r="D37" s="27">
        <f t="shared" si="12"/>
        <v>-520323.63</v>
      </c>
      <c r="E37" s="27">
        <f t="shared" si="12"/>
        <v>-4603.12</v>
      </c>
      <c r="F37" s="27">
        <f t="shared" si="12"/>
        <v>-6271.15</v>
      </c>
      <c r="G37" s="27">
        <f t="shared" si="12"/>
        <v>-6944.78</v>
      </c>
      <c r="H37" s="27">
        <f t="shared" si="12"/>
        <v>-384431.54</v>
      </c>
      <c r="I37" s="27">
        <f t="shared" si="12"/>
        <v>-8628.85</v>
      </c>
      <c r="J37" s="27">
        <f t="shared" si="12"/>
        <v>-9499.46</v>
      </c>
      <c r="K37" s="30">
        <f t="shared" si="9"/>
        <v>-954752.4699999999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-7153.28</v>
      </c>
      <c r="C47" s="17">
        <v>-6896.66</v>
      </c>
      <c r="D47" s="17">
        <v>-9543.06</v>
      </c>
      <c r="E47" s="17">
        <v>-4603.12</v>
      </c>
      <c r="F47" s="17">
        <v>-6271.15</v>
      </c>
      <c r="G47" s="17">
        <v>-6944.78</v>
      </c>
      <c r="H47" s="17">
        <v>-6431.54</v>
      </c>
      <c r="I47" s="17">
        <v>-8628.85</v>
      </c>
      <c r="J47" s="17">
        <v>-2325.62</v>
      </c>
      <c r="K47" s="30">
        <f t="shared" si="13"/>
        <v>-58798.06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481390.49000000005</v>
      </c>
      <c r="C54" s="27">
        <f t="shared" si="15"/>
        <v>463194.9</v>
      </c>
      <c r="D54" s="27">
        <f t="shared" si="15"/>
        <v>135606.80000000016</v>
      </c>
      <c r="E54" s="27">
        <f t="shared" si="15"/>
        <v>311571.62000000005</v>
      </c>
      <c r="F54" s="27">
        <f t="shared" si="15"/>
        <v>422975.94</v>
      </c>
      <c r="G54" s="27">
        <f t="shared" si="15"/>
        <v>477461.83999999997</v>
      </c>
      <c r="H54" s="27">
        <f t="shared" si="15"/>
        <v>64309.30000000005</v>
      </c>
      <c r="I54" s="27">
        <f t="shared" si="15"/>
        <v>577887.54</v>
      </c>
      <c r="J54" s="27">
        <f t="shared" si="15"/>
        <v>152778.49</v>
      </c>
      <c r="K54" s="20">
        <f>SUM(B54:J54)</f>
        <v>3087176.920000001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481390.49</v>
      </c>
      <c r="C60" s="10">
        <f t="shared" si="17"/>
        <v>463194.8997109491</v>
      </c>
      <c r="D60" s="10">
        <f t="shared" si="17"/>
        <v>135606.80314448214</v>
      </c>
      <c r="E60" s="10">
        <f t="shared" si="17"/>
        <v>311571.616706849</v>
      </c>
      <c r="F60" s="10">
        <f t="shared" si="17"/>
        <v>422975.93541331304</v>
      </c>
      <c r="G60" s="10">
        <f t="shared" si="17"/>
        <v>477461.840383307</v>
      </c>
      <c r="H60" s="10">
        <f t="shared" si="17"/>
        <v>64309.29890476101</v>
      </c>
      <c r="I60" s="10">
        <f>SUM(I61:I73)</f>
        <v>577887.54</v>
      </c>
      <c r="J60" s="10">
        <f t="shared" si="17"/>
        <v>152778.4948321417</v>
      </c>
      <c r="K60" s="5">
        <f>SUM(K61:K73)</f>
        <v>3087176.9190958035</v>
      </c>
      <c r="L60" s="9"/>
    </row>
    <row r="61" spans="1:12" ht="16.5" customHeight="1">
      <c r="A61" s="7" t="s">
        <v>56</v>
      </c>
      <c r="B61" s="8">
        <v>420253.9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420253.9</v>
      </c>
      <c r="L61"/>
    </row>
    <row r="62" spans="1:12" ht="16.5" customHeight="1">
      <c r="A62" s="7" t="s">
        <v>57</v>
      </c>
      <c r="B62" s="8">
        <v>61136.59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61136.59</v>
      </c>
      <c r="L62"/>
    </row>
    <row r="63" spans="1:12" ht="16.5" customHeight="1">
      <c r="A63" s="7" t="s">
        <v>4</v>
      </c>
      <c r="B63" s="6">
        <v>0</v>
      </c>
      <c r="C63" s="8">
        <v>463194.8997109491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463194.8997109491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135606.80314448214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135606.80314448214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311571.616706849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311571.616706849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422975.93541331304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422975.93541331304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477461.840383307</v>
      </c>
      <c r="H67" s="6">
        <v>0</v>
      </c>
      <c r="I67" s="6">
        <v>0</v>
      </c>
      <c r="J67" s="6">
        <v>0</v>
      </c>
      <c r="K67" s="5">
        <f t="shared" si="18"/>
        <v>477461.840383307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64309.29890476101</v>
      </c>
      <c r="I68" s="6">
        <v>0</v>
      </c>
      <c r="J68" s="6">
        <v>0</v>
      </c>
      <c r="K68" s="5">
        <f t="shared" si="18"/>
        <v>64309.29890476101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197926.48</v>
      </c>
      <c r="J70" s="6">
        <v>0</v>
      </c>
      <c r="K70" s="5">
        <f t="shared" si="18"/>
        <v>197926.48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379961.06</v>
      </c>
      <c r="J71" s="6">
        <v>0</v>
      </c>
      <c r="K71" s="5">
        <f t="shared" si="18"/>
        <v>379961.06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152778.4948321417</v>
      </c>
      <c r="K72" s="5">
        <f t="shared" si="18"/>
        <v>152778.4948321417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2023-02-27T18:16:22Z</dcterms:modified>
  <cp:category/>
  <cp:version/>
  <cp:contentType/>
  <cp:contentStatus/>
</cp:coreProperties>
</file>