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<sst xmlns="http://schemas.openxmlformats.org/spreadsheetml/2006/main" count="82" uniqueCount="81">
  <si>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</si>
  <si>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</si>
  <si>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</si>
  <si>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</si>
  <si>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</si>
  <si>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</si>
  <si>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</si>
  <si>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</si>
  <si>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</si>
  <si>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</si>
  <si>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</si>
  <si>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</si>
  <si>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</si>
  <si>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</si>
  <si>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</si>
  <si>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</si>
  <si>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</si>
  <si>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</si>
  <si>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</si>
  <si>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</si>
  <si>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</si>
  <si>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</si>
  <si>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</si>
  <si>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</si>
  <si>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</si>
  <si>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</si>
  <si>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</si>
  <si>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</si>
  <si>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</si>
  <si>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</si>
  <si>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</si>
  <si>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</si>
  <si>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</si>
  <si>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</si>
  <si>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</si>
  <si>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</si>
  <si>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</si>
  <si>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</si>
  <si>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</si>
  <si>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</si>
  <si>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</si>
  <si>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</si>
  <si>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</si>
  <si>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</si>
  <si>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</si>
  <si>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</si>
  <si>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</si>
  <si>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</si>
  <si>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</si>
  <si>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</si>
  <si>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</si>
  <si>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</si>
  <si>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</si>
  <si>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</si>
  <si>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</si>
  <si>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</si>
  <si>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</si>
  <si>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</si>
  <si>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</si>
  <si>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</si>
  <si>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</si>
  <si>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</si>
  <si>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</si>
  <si>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</si>
  <si>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</si>
  <si>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</si>
  <si>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</si>
  <si>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</si>
  <si>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</si>
  <si>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</si>
  <si>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</si>
  <si>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</si>
  <si>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</si>
  <si>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</si>
  <si>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</si>
  <si>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</si>
  <si>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</si>
  <si>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</si>
  <si>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</si>
  <si>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</si>
  <si>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12/02/23 - VENCIMENTO 17/02/23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</si>
</sst>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92782</v>
      </c>
      <c r="C7" s="46">
        <f aca="true" t="shared" si="0" ref="C7:J7">+C8+C11</f>
        <v>65395</v>
      </c>
      <c r="D7" s="46">
        <f t="shared" si="0"/>
        <v>99134</v>
      </c>
      <c r="E7" s="46">
        <f t="shared" si="0"/>
        <v>47536</v>
      </c>
      <c r="F7" s="46">
        <f t="shared" si="0"/>
        <v>74990</v>
      </c>
      <c r="G7" s="46">
        <f t="shared" si="0"/>
        <v>75204</v>
      </c>
      <c r="H7" s="46">
        <f t="shared" si="0"/>
        <v>88814</v>
      </c>
      <c r="I7" s="46">
        <f t="shared" si="0"/>
        <v>120829</v>
      </c>
      <c r="J7" s="46">
        <f t="shared" si="0"/>
        <v>27573</v>
      </c>
      <c r="K7" s="38">
        <f aca="true" t="shared" si="1" ref="K7:K13">SUM(B7:J7)</f>
        <v>692257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6933</v>
      </c>
      <c r="C8" s="44">
        <f t="shared" si="2"/>
        <v>6240</v>
      </c>
      <c r="D8" s="44">
        <f t="shared" si="2"/>
        <v>7783</v>
      </c>
      <c r="E8" s="44">
        <f t="shared" si="2"/>
        <v>4423</v>
      </c>
      <c r="F8" s="44">
        <f t="shared" si="2"/>
        <v>5262</v>
      </c>
      <c r="G8" s="44">
        <f t="shared" si="2"/>
        <v>3480</v>
      </c>
      <c r="H8" s="44">
        <f t="shared" si="2"/>
        <v>3178</v>
      </c>
      <c r="I8" s="44">
        <f t="shared" si="2"/>
        <v>8625</v>
      </c>
      <c r="J8" s="44">
        <f t="shared" si="2"/>
        <v>1061</v>
      </c>
      <c r="K8" s="38">
        <f t="shared" si="1"/>
        <v>46985</v>
      </c>
      <c r="L8"/>
      <c r="M8"/>
      <c r="N8"/>
    </row>
    <row r="9" spans="1:14" ht="16.5" customHeight="1">
      <c r="A9" s="22" t="s">
        <v>32</v>
      </c>
      <c r="B9" s="44">
        <v>6921</v>
      </c>
      <c r="C9" s="44">
        <v>6235</v>
      </c>
      <c r="D9" s="44">
        <v>7783</v>
      </c>
      <c r="E9" s="44">
        <v>4332</v>
      </c>
      <c r="F9" s="44">
        <v>5254</v>
      </c>
      <c r="G9" s="44">
        <v>3480</v>
      </c>
      <c r="H9" s="44">
        <v>3178</v>
      </c>
      <c r="I9" s="44">
        <v>8605</v>
      </c>
      <c r="J9" s="44">
        <v>1061</v>
      </c>
      <c r="K9" s="38">
        <f t="shared" si="1"/>
        <v>46849</v>
      </c>
      <c r="L9"/>
      <c r="M9"/>
      <c r="N9"/>
    </row>
    <row r="10" spans="1:14" ht="16.5" customHeight="1">
      <c r="A10" s="22" t="s">
        <v>31</v>
      </c>
      <c r="B10" s="44">
        <v>12</v>
      </c>
      <c r="C10" s="44">
        <v>5</v>
      </c>
      <c r="D10" s="44">
        <v>0</v>
      </c>
      <c r="E10" s="44">
        <v>91</v>
      </c>
      <c r="F10" s="44">
        <v>8</v>
      </c>
      <c r="G10" s="44">
        <v>0</v>
      </c>
      <c r="H10" s="44">
        <v>0</v>
      </c>
      <c r="I10" s="44">
        <v>20</v>
      </c>
      <c r="J10" s="44">
        <v>0</v>
      </c>
      <c r="K10" s="38">
        <f t="shared" si="1"/>
        <v>136</v>
      </c>
      <c r="L10"/>
      <c r="M10"/>
      <c r="N10"/>
    </row>
    <row r="11" spans="1:14" ht="16.5" customHeight="1">
      <c r="A11" s="43" t="s">
        <v>67</v>
      </c>
      <c r="B11" s="42">
        <v>85849</v>
      </c>
      <c r="C11" s="42">
        <v>59155</v>
      </c>
      <c r="D11" s="42">
        <v>91351</v>
      </c>
      <c r="E11" s="42">
        <v>43113</v>
      </c>
      <c r="F11" s="42">
        <v>69728</v>
      </c>
      <c r="G11" s="42">
        <v>71724</v>
      </c>
      <c r="H11" s="42">
        <v>85636</v>
      </c>
      <c r="I11" s="42">
        <v>112204</v>
      </c>
      <c r="J11" s="42">
        <v>26512</v>
      </c>
      <c r="K11" s="38">
        <f t="shared" si="1"/>
        <v>645272</v>
      </c>
      <c r="L11" s="59"/>
      <c r="M11" s="59"/>
      <c r="N11" s="59"/>
    </row>
    <row r="12" spans="1:14" ht="16.5" customHeight="1">
      <c r="A12" s="22" t="s">
        <v>79</v>
      </c>
      <c r="B12" s="42">
        <v>7445</v>
      </c>
      <c r="C12" s="42">
        <v>5415</v>
      </c>
      <c r="D12" s="42">
        <v>9537</v>
      </c>
      <c r="E12" s="42">
        <v>5243</v>
      </c>
      <c r="F12" s="42">
        <v>5505</v>
      </c>
      <c r="G12" s="42">
        <v>4310</v>
      </c>
      <c r="H12" s="42">
        <v>4415</v>
      </c>
      <c r="I12" s="42">
        <v>6196</v>
      </c>
      <c r="J12" s="42">
        <v>1137</v>
      </c>
      <c r="K12" s="38">
        <f t="shared" si="1"/>
        <v>49203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78404</v>
      </c>
      <c r="C13" s="42">
        <f>+C11-C12</f>
        <v>53740</v>
      </c>
      <c r="D13" s="42">
        <f>+D11-D12</f>
        <v>81814</v>
      </c>
      <c r="E13" s="42">
        <f aca="true" t="shared" si="3" ref="E13:J13">+E11-E12</f>
        <v>37870</v>
      </c>
      <c r="F13" s="42">
        <f t="shared" si="3"/>
        <v>64223</v>
      </c>
      <c r="G13" s="42">
        <f t="shared" si="3"/>
        <v>67414</v>
      </c>
      <c r="H13" s="42">
        <f t="shared" si="3"/>
        <v>81221</v>
      </c>
      <c r="I13" s="42">
        <f t="shared" si="3"/>
        <v>106008</v>
      </c>
      <c r="J13" s="42">
        <f t="shared" si="3"/>
        <v>25375</v>
      </c>
      <c r="K13" s="38">
        <f t="shared" si="1"/>
        <v>596069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1.066886641979569</v>
      </c>
      <c r="C18" s="39">
        <v>1.205595457304718</v>
      </c>
      <c r="D18" s="39">
        <v>1.086609240401764</v>
      </c>
      <c r="E18" s="39">
        <v>1.281626484954195</v>
      </c>
      <c r="F18" s="39">
        <v>1.019901522702694</v>
      </c>
      <c r="G18" s="39">
        <v>1.149787051092482</v>
      </c>
      <c r="H18" s="39">
        <v>1.095808762208212</v>
      </c>
      <c r="I18" s="39">
        <v>1.066379567746013</v>
      </c>
      <c r="J18" s="39">
        <v>1.013646556462249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473258.24000000005</v>
      </c>
      <c r="C20" s="36">
        <f aca="true" t="shared" si="4" ref="C20:J20">SUM(C21:C28)</f>
        <v>422971.45</v>
      </c>
      <c r="D20" s="36">
        <f t="shared" si="4"/>
        <v>635049.1900000002</v>
      </c>
      <c r="E20" s="36">
        <f t="shared" si="4"/>
        <v>315611.37</v>
      </c>
      <c r="F20" s="36">
        <f t="shared" si="4"/>
        <v>410907</v>
      </c>
      <c r="G20" s="36">
        <f t="shared" si="4"/>
        <v>463396.47000000003</v>
      </c>
      <c r="H20" s="36">
        <f t="shared" si="4"/>
        <v>425247.84</v>
      </c>
      <c r="I20" s="36">
        <f t="shared" si="4"/>
        <v>571533.84</v>
      </c>
      <c r="J20" s="36">
        <f t="shared" si="4"/>
        <v>143434.72999999998</v>
      </c>
      <c r="K20" s="36">
        <f aca="true" t="shared" si="5" ref="K20:K28">SUM(B20:J20)</f>
        <v>3861410.1300000004</v>
      </c>
      <c r="L20"/>
      <c r="M20"/>
      <c r="N20"/>
    </row>
    <row r="21" spans="1:14" ht="16.5" customHeight="1">
      <c r="A21" s="35" t="s">
        <v>28</v>
      </c>
      <c r="B21" s="58">
        <f>ROUND((B15+B16)*B7,2)</f>
        <v>416693.24</v>
      </c>
      <c r="C21" s="58">
        <f>ROUND((C15+C16)*C7,2)</f>
        <v>322652.39</v>
      </c>
      <c r="D21" s="58">
        <f aca="true" t="shared" si="6" ref="D21:J21">ROUND((D15+D16)*D7,2)</f>
        <v>542213.41</v>
      </c>
      <c r="E21" s="58">
        <f t="shared" si="6"/>
        <v>226052.69</v>
      </c>
      <c r="F21" s="58">
        <f t="shared" si="6"/>
        <v>377379.68</v>
      </c>
      <c r="G21" s="58">
        <f t="shared" si="6"/>
        <v>382292.01</v>
      </c>
      <c r="H21" s="58">
        <f t="shared" si="6"/>
        <v>359474.67</v>
      </c>
      <c r="I21" s="58">
        <f t="shared" si="6"/>
        <v>494009.37</v>
      </c>
      <c r="J21" s="58">
        <f t="shared" si="6"/>
        <v>127558.21</v>
      </c>
      <c r="K21" s="30">
        <f t="shared" si="5"/>
        <v>3248325.67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27871.21</v>
      </c>
      <c r="C22" s="30">
        <f t="shared" si="7"/>
        <v>66335.87</v>
      </c>
      <c r="D22" s="30">
        <f t="shared" si="7"/>
        <v>46960.69</v>
      </c>
      <c r="E22" s="30">
        <f t="shared" si="7"/>
        <v>63662.42</v>
      </c>
      <c r="F22" s="30">
        <f t="shared" si="7"/>
        <v>7510.43</v>
      </c>
      <c r="G22" s="30">
        <f t="shared" si="7"/>
        <v>57262.39</v>
      </c>
      <c r="H22" s="30">
        <f t="shared" si="7"/>
        <v>34440.82</v>
      </c>
      <c r="I22" s="30">
        <f t="shared" si="7"/>
        <v>32792.13</v>
      </c>
      <c r="J22" s="30">
        <f t="shared" si="7"/>
        <v>1740.73</v>
      </c>
      <c r="K22" s="30">
        <f t="shared" si="5"/>
        <v>338576.69</v>
      </c>
      <c r="L22"/>
      <c r="M22"/>
      <c r="N22"/>
    </row>
    <row r="23" spans="1:14" ht="16.5" customHeight="1">
      <c r="A23" s="18" t="s">
        <v>26</v>
      </c>
      <c r="B23" s="30">
        <v>24175.63</v>
      </c>
      <c r="C23" s="30">
        <v>27817.75</v>
      </c>
      <c r="D23" s="30">
        <v>36975.63</v>
      </c>
      <c r="E23" s="30">
        <v>20383.89</v>
      </c>
      <c r="F23" s="30">
        <v>22105.81</v>
      </c>
      <c r="G23" s="30">
        <v>19697.5</v>
      </c>
      <c r="H23" s="30">
        <v>25369.47</v>
      </c>
      <c r="I23" s="30">
        <v>37987.06</v>
      </c>
      <c r="J23" s="30">
        <v>11361.96</v>
      </c>
      <c r="K23" s="30">
        <f t="shared" si="5"/>
        <v>225874.7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1274.88</v>
      </c>
      <c r="C26" s="30">
        <v>1139.31</v>
      </c>
      <c r="D26" s="30">
        <v>1710.41</v>
      </c>
      <c r="E26" s="30">
        <v>850.88</v>
      </c>
      <c r="F26" s="30">
        <v>1107.59</v>
      </c>
      <c r="G26" s="30">
        <v>1248.92</v>
      </c>
      <c r="H26" s="30">
        <v>1145.08</v>
      </c>
      <c r="I26" s="30">
        <v>1540.24</v>
      </c>
      <c r="J26" s="30">
        <v>386.5</v>
      </c>
      <c r="K26" s="30">
        <f t="shared" si="5"/>
        <v>10403.81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1065</v>
      </c>
      <c r="E28" s="30">
        <v>611.12</v>
      </c>
      <c r="F28" s="30">
        <v>638.2</v>
      </c>
      <c r="G28" s="30">
        <v>725.65</v>
      </c>
      <c r="H28" s="30">
        <v>735.77</v>
      </c>
      <c r="I28" s="30">
        <v>1049.59</v>
      </c>
      <c r="J28" s="30">
        <v>347.33</v>
      </c>
      <c r="K28" s="30">
        <f t="shared" si="5"/>
        <v>7000.09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-37541.53</v>
      </c>
      <c r="C31" s="30">
        <f t="shared" si="8"/>
        <v>-33769.31</v>
      </c>
      <c r="D31" s="30">
        <f t="shared" si="8"/>
        <v>-554536.75</v>
      </c>
      <c r="E31" s="30">
        <f t="shared" si="8"/>
        <v>-23792.23</v>
      </c>
      <c r="F31" s="30">
        <f t="shared" si="8"/>
        <v>-29276.48</v>
      </c>
      <c r="G31" s="30">
        <f t="shared" si="8"/>
        <v>-22256.78</v>
      </c>
      <c r="H31" s="30">
        <f t="shared" si="8"/>
        <v>-398350.58</v>
      </c>
      <c r="I31" s="30">
        <f t="shared" si="8"/>
        <v>-46426.69</v>
      </c>
      <c r="J31" s="30">
        <f t="shared" si="8"/>
        <v>-121991.43</v>
      </c>
      <c r="K31" s="30">
        <f aca="true" t="shared" si="9" ref="K31:K39">SUM(B31:J31)</f>
        <v>-1267941.7799999998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-30452.4</v>
      </c>
      <c r="C32" s="30">
        <f t="shared" si="10"/>
        <v>-27434</v>
      </c>
      <c r="D32" s="30">
        <f t="shared" si="10"/>
        <v>-34245.2</v>
      </c>
      <c r="E32" s="30">
        <f t="shared" si="10"/>
        <v>-19060.8</v>
      </c>
      <c r="F32" s="30">
        <f t="shared" si="10"/>
        <v>-23117.6</v>
      </c>
      <c r="G32" s="30">
        <f t="shared" si="10"/>
        <v>-15312</v>
      </c>
      <c r="H32" s="30">
        <f t="shared" si="10"/>
        <v>-13983.2</v>
      </c>
      <c r="I32" s="30">
        <f t="shared" si="10"/>
        <v>-37862</v>
      </c>
      <c r="J32" s="30">
        <f t="shared" si="10"/>
        <v>-4668.4</v>
      </c>
      <c r="K32" s="30">
        <f t="shared" si="9"/>
        <v>-206135.6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-30452.4</v>
      </c>
      <c r="C33" s="30">
        <f t="shared" si="11"/>
        <v>-27434</v>
      </c>
      <c r="D33" s="30">
        <f t="shared" si="11"/>
        <v>-34245.2</v>
      </c>
      <c r="E33" s="30">
        <f t="shared" si="11"/>
        <v>-19060.8</v>
      </c>
      <c r="F33" s="30">
        <f t="shared" si="11"/>
        <v>-23117.6</v>
      </c>
      <c r="G33" s="30">
        <f t="shared" si="11"/>
        <v>-15312</v>
      </c>
      <c r="H33" s="30">
        <f t="shared" si="11"/>
        <v>-13983.2</v>
      </c>
      <c r="I33" s="30">
        <f t="shared" si="11"/>
        <v>-37862</v>
      </c>
      <c r="J33" s="30">
        <f t="shared" si="11"/>
        <v>-4668.4</v>
      </c>
      <c r="K33" s="30">
        <f t="shared" si="9"/>
        <v>-206135.6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-7089.13</v>
      </c>
      <c r="C37" s="27">
        <f t="shared" si="12"/>
        <v>-6335.31</v>
      </c>
      <c r="D37" s="27">
        <f t="shared" si="12"/>
        <v>-520291.55</v>
      </c>
      <c r="E37" s="27">
        <f t="shared" si="12"/>
        <v>-4731.43</v>
      </c>
      <c r="F37" s="27">
        <f t="shared" si="12"/>
        <v>-6158.88</v>
      </c>
      <c r="G37" s="27">
        <f t="shared" si="12"/>
        <v>-6944.78</v>
      </c>
      <c r="H37" s="27">
        <f t="shared" si="12"/>
        <v>-384367.38</v>
      </c>
      <c r="I37" s="27">
        <f t="shared" si="12"/>
        <v>-8564.69</v>
      </c>
      <c r="J37" s="27">
        <f t="shared" si="12"/>
        <v>-117323.03</v>
      </c>
      <c r="K37" s="30">
        <f t="shared" si="9"/>
        <v>-1061806.18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-7089.13</v>
      </c>
      <c r="C47" s="17">
        <v>-6335.31</v>
      </c>
      <c r="D47" s="17">
        <v>-9510.98</v>
      </c>
      <c r="E47" s="17">
        <v>-4731.43</v>
      </c>
      <c r="F47" s="17">
        <v>-6158.88</v>
      </c>
      <c r="G47" s="17">
        <v>-6944.78</v>
      </c>
      <c r="H47" s="17">
        <v>-6367.38</v>
      </c>
      <c r="I47" s="17">
        <v>-8564.69</v>
      </c>
      <c r="J47" s="17">
        <v>-2149.19</v>
      </c>
      <c r="K47" s="30">
        <f t="shared" si="13"/>
        <v>-57851.77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435716.7100000001</v>
      </c>
      <c r="C54" s="27">
        <f t="shared" si="15"/>
        <v>389202.14</v>
      </c>
      <c r="D54" s="27">
        <f t="shared" si="15"/>
        <v>80512.44000000018</v>
      </c>
      <c r="E54" s="27">
        <f t="shared" si="15"/>
        <v>291819.14</v>
      </c>
      <c r="F54" s="27">
        <f t="shared" si="15"/>
        <v>381630.52</v>
      </c>
      <c r="G54" s="27">
        <f t="shared" si="15"/>
        <v>441139.69000000006</v>
      </c>
      <c r="H54" s="27">
        <f t="shared" si="15"/>
        <v>26897.26000000001</v>
      </c>
      <c r="I54" s="27">
        <f t="shared" si="15"/>
        <v>525107.1499999999</v>
      </c>
      <c r="J54" s="27">
        <f t="shared" si="15"/>
        <v>21443.29999999999</v>
      </c>
      <c r="K54" s="20">
        <f>SUM(B54:J54)</f>
        <v>2593468.3499999996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435716.71</v>
      </c>
      <c r="C60" s="10">
        <f t="shared" si="17"/>
        <v>389202.135670988</v>
      </c>
      <c r="D60" s="10">
        <f t="shared" si="17"/>
        <v>80512.441574794</v>
      </c>
      <c r="E60" s="10">
        <f t="shared" si="17"/>
        <v>291819.1444868894</v>
      </c>
      <c r="F60" s="10">
        <f t="shared" si="17"/>
        <v>381630.52026803873</v>
      </c>
      <c r="G60" s="10">
        <f t="shared" si="17"/>
        <v>441139.69279876247</v>
      </c>
      <c r="H60" s="10">
        <f t="shared" si="17"/>
        <v>26897.263174953467</v>
      </c>
      <c r="I60" s="10">
        <f>SUM(I61:I73)</f>
        <v>525107.15</v>
      </c>
      <c r="J60" s="10">
        <f t="shared" si="17"/>
        <v>21443.300307047994</v>
      </c>
      <c r="K60" s="5">
        <f>SUM(K61:K73)</f>
        <v>2593468.358281474</v>
      </c>
      <c r="L60" s="9"/>
    </row>
    <row r="61" spans="1:12" ht="16.5" customHeight="1">
      <c r="A61" s="7" t="s">
        <v>56</v>
      </c>
      <c r="B61" s="8">
        <v>380380.69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380380.69</v>
      </c>
      <c r="L61"/>
    </row>
    <row r="62" spans="1:12" ht="16.5" customHeight="1">
      <c r="A62" s="7" t="s">
        <v>57</v>
      </c>
      <c r="B62" s="8">
        <v>55336.02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55336.02</v>
      </c>
      <c r="L62"/>
    </row>
    <row r="63" spans="1:12" ht="16.5" customHeight="1">
      <c r="A63" s="7" t="s">
        <v>4</v>
      </c>
      <c r="B63" s="6">
        <v>0</v>
      </c>
      <c r="C63" s="8">
        <v>389202.135670988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389202.135670988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80512.441574794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80512.441574794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291819.1444868894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291819.1444868894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381630.52026803873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381630.52026803873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441139.69279876247</v>
      </c>
      <c r="H67" s="6">
        <v>0</v>
      </c>
      <c r="I67" s="6">
        <v>0</v>
      </c>
      <c r="J67" s="6">
        <v>0</v>
      </c>
      <c r="K67" s="5">
        <f t="shared" si="18"/>
        <v>441139.69279876247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26897.263174953467</v>
      </c>
      <c r="I68" s="6">
        <v>0</v>
      </c>
      <c r="J68" s="6">
        <v>0</v>
      </c>
      <c r="K68" s="5">
        <f t="shared" si="18"/>
        <v>26897.263174953467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175963.41</v>
      </c>
      <c r="J70" s="6">
        <v>0</v>
      </c>
      <c r="K70" s="5">
        <f t="shared" si="18"/>
        <v>175963.41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349143.74</v>
      </c>
      <c r="J71" s="6">
        <v>0</v>
      </c>
      <c r="K71" s="5">
        <f t="shared" si="18"/>
        <v>349143.74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21443.300307047994</v>
      </c>
      <c r="K72" s="5">
        <f t="shared" si="18"/>
        <v>21443.300307047994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2023-02-16T18:08:40Z</dcterms:modified>
  <cp:category/>
  <cp:version/>
  <cp:contentType/>
  <cp:contentStatus/>
</cp:coreProperties>
</file>