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<sst xmlns="http://schemas.openxmlformats.org/spreadsheetml/2006/main" count="82" uniqueCount="81">
  <si>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</si>
  <si>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</si>
  <si>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</si>
  <si>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</si>
  <si>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</si>
  <si>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</si>
  <si>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</si>
  <si>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</si>
  <si>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</si>
  <si>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</si>
  <si>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</si>
  <si>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</si>
  <si>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</si>
  <si>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</si>
  <si>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</si>
  <si>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</si>
  <si>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</si>
  <si>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</si>
  <si>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</si>
  <si>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</si>
  <si>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</si>
  <si>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</si>
  <si>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</si>
  <si>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</si>
  <si>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</si>
  <si>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</si>
  <si>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</si>
  <si>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</si>
  <si>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</si>
  <si>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</si>
  <si>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</si>
  <si>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</si>
  <si>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</si>
  <si>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</si>
  <si>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</si>
  <si>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</si>
  <si>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</si>
  <si>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</si>
  <si>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</si>
  <si>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</si>
  <si>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</si>
  <si>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</si>
  <si>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</si>
  <si>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</si>
  <si>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</si>
  <si>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</si>
  <si>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</si>
  <si>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</si>
  <si>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</si>
  <si>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</si>
  <si>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</si>
  <si>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</si>
  <si>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</si>
  <si>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</si>
  <si>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</si>
  <si>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</si>
  <si>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</si>
  <si>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</si>
  <si>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</si>
  <si>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</si>
  <si>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</si>
  <si>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</si>
  <si>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</si>
  <si>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</si>
  <si>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</si>
  <si>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</si>
  <si>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</si>
  <si>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</si>
  <si>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</si>
  <si>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</si>
  <si>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</si>
  <si>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</si>
  <si>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</si>
  <si>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</si>
  <si>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</si>
  <si>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</si>
  <si>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</si>
  <si>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</si>
  <si>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</si>
  <si>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</si>
  <si>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08/02/23 - VENCIMENTO 15/02/23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</si>
</sst>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336252</v>
      </c>
      <c r="C7" s="46">
        <f aca="true" t="shared" si="0" ref="C7:J7">+C8+C11</f>
        <v>271565</v>
      </c>
      <c r="D7" s="46">
        <f t="shared" si="0"/>
        <v>334188</v>
      </c>
      <c r="E7" s="46">
        <f t="shared" si="0"/>
        <v>186915</v>
      </c>
      <c r="F7" s="46">
        <f t="shared" si="0"/>
        <v>233862</v>
      </c>
      <c r="G7" s="46">
        <f t="shared" si="0"/>
        <v>228731</v>
      </c>
      <c r="H7" s="46">
        <f t="shared" si="0"/>
        <v>266243</v>
      </c>
      <c r="I7" s="46">
        <f t="shared" si="0"/>
        <v>373548</v>
      </c>
      <c r="J7" s="46">
        <f t="shared" si="0"/>
        <v>122252</v>
      </c>
      <c r="K7" s="38">
        <f aca="true" t="shared" si="1" ref="K7:K13">SUM(B7:J7)</f>
        <v>2353556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19259</v>
      </c>
      <c r="C8" s="44">
        <f t="shared" si="2"/>
        <v>18396</v>
      </c>
      <c r="D8" s="44">
        <f t="shared" si="2"/>
        <v>18396</v>
      </c>
      <c r="E8" s="44">
        <f t="shared" si="2"/>
        <v>12638</v>
      </c>
      <c r="F8" s="44">
        <f t="shared" si="2"/>
        <v>13574</v>
      </c>
      <c r="G8" s="44">
        <f t="shared" si="2"/>
        <v>7021</v>
      </c>
      <c r="H8" s="44">
        <f t="shared" si="2"/>
        <v>6491</v>
      </c>
      <c r="I8" s="44">
        <f t="shared" si="2"/>
        <v>19430</v>
      </c>
      <c r="J8" s="44">
        <f t="shared" si="2"/>
        <v>4130</v>
      </c>
      <c r="K8" s="38">
        <f t="shared" si="1"/>
        <v>119335</v>
      </c>
      <c r="L8"/>
      <c r="M8"/>
      <c r="N8"/>
    </row>
    <row r="9" spans="1:14" ht="16.5" customHeight="1">
      <c r="A9" s="22" t="s">
        <v>32</v>
      </c>
      <c r="B9" s="44">
        <v>19206</v>
      </c>
      <c r="C9" s="44">
        <v>18391</v>
      </c>
      <c r="D9" s="44">
        <v>18389</v>
      </c>
      <c r="E9" s="44">
        <v>12431</v>
      </c>
      <c r="F9" s="44">
        <v>13561</v>
      </c>
      <c r="G9" s="44">
        <v>7020</v>
      </c>
      <c r="H9" s="44">
        <v>6491</v>
      </c>
      <c r="I9" s="44">
        <v>19366</v>
      </c>
      <c r="J9" s="44">
        <v>4130</v>
      </c>
      <c r="K9" s="38">
        <f t="shared" si="1"/>
        <v>118985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5</v>
      </c>
      <c r="D10" s="44">
        <v>7</v>
      </c>
      <c r="E10" s="44">
        <v>207</v>
      </c>
      <c r="F10" s="44">
        <v>13</v>
      </c>
      <c r="G10" s="44">
        <v>1</v>
      </c>
      <c r="H10" s="44">
        <v>0</v>
      </c>
      <c r="I10" s="44">
        <v>64</v>
      </c>
      <c r="J10" s="44">
        <v>0</v>
      </c>
      <c r="K10" s="38">
        <f t="shared" si="1"/>
        <v>350</v>
      </c>
      <c r="L10"/>
      <c r="M10"/>
      <c r="N10"/>
    </row>
    <row r="11" spans="1:14" ht="16.5" customHeight="1">
      <c r="A11" s="43" t="s">
        <v>67</v>
      </c>
      <c r="B11" s="42">
        <v>316993</v>
      </c>
      <c r="C11" s="42">
        <v>253169</v>
      </c>
      <c r="D11" s="42">
        <v>315792</v>
      </c>
      <c r="E11" s="42">
        <v>174277</v>
      </c>
      <c r="F11" s="42">
        <v>220288</v>
      </c>
      <c r="G11" s="42">
        <v>221710</v>
      </c>
      <c r="H11" s="42">
        <v>259752</v>
      </c>
      <c r="I11" s="42">
        <v>354118</v>
      </c>
      <c r="J11" s="42">
        <v>118122</v>
      </c>
      <c r="K11" s="38">
        <f t="shared" si="1"/>
        <v>2234221</v>
      </c>
      <c r="L11" s="59"/>
      <c r="M11" s="59"/>
      <c r="N11" s="59"/>
    </row>
    <row r="12" spans="1:14" ht="16.5" customHeight="1">
      <c r="A12" s="22" t="s">
        <v>79</v>
      </c>
      <c r="B12" s="42">
        <v>21894</v>
      </c>
      <c r="C12" s="42">
        <v>19362</v>
      </c>
      <c r="D12" s="42">
        <v>24813</v>
      </c>
      <c r="E12" s="42">
        <v>16208</v>
      </c>
      <c r="F12" s="42">
        <v>13395</v>
      </c>
      <c r="G12" s="42">
        <v>12689</v>
      </c>
      <c r="H12" s="42">
        <v>12557</v>
      </c>
      <c r="I12" s="42">
        <v>18553</v>
      </c>
      <c r="J12" s="42">
        <v>4907</v>
      </c>
      <c r="K12" s="38">
        <f t="shared" si="1"/>
        <v>144378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295099</v>
      </c>
      <c r="C13" s="42">
        <f>+C11-C12</f>
        <v>233807</v>
      </c>
      <c r="D13" s="42">
        <f>+D11-D12</f>
        <v>290979</v>
      </c>
      <c r="E13" s="42">
        <f aca="true" t="shared" si="3" ref="E13:J13">+E11-E12</f>
        <v>158069</v>
      </c>
      <c r="F13" s="42">
        <f t="shared" si="3"/>
        <v>206893</v>
      </c>
      <c r="G13" s="42">
        <f t="shared" si="3"/>
        <v>209021</v>
      </c>
      <c r="H13" s="42">
        <f t="shared" si="3"/>
        <v>247195</v>
      </c>
      <c r="I13" s="42">
        <f t="shared" si="3"/>
        <v>335565</v>
      </c>
      <c r="J13" s="42">
        <f t="shared" si="3"/>
        <v>113215</v>
      </c>
      <c r="K13" s="38">
        <f t="shared" si="1"/>
        <v>2089843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1.101742795154121</v>
      </c>
      <c r="C18" s="39">
        <v>1.166757766372208</v>
      </c>
      <c r="D18" s="39">
        <v>1.067731262045467</v>
      </c>
      <c r="E18" s="39">
        <v>1.347140901794204</v>
      </c>
      <c r="F18" s="39">
        <v>1.011974846482705</v>
      </c>
      <c r="G18" s="39">
        <v>1.117494161183281</v>
      </c>
      <c r="H18" s="39">
        <v>1.095723283626531</v>
      </c>
      <c r="I18" s="39">
        <v>1.081096525655557</v>
      </c>
      <c r="J18" s="39">
        <v>1.03063205848509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1728437.61</v>
      </c>
      <c r="C20" s="36">
        <f aca="true" t="shared" si="4" ref="C20:J20">SUM(C21:C28)</f>
        <v>1625548.73</v>
      </c>
      <c r="D20" s="36">
        <f t="shared" si="4"/>
        <v>2029541.1399999997</v>
      </c>
      <c r="E20" s="36">
        <f t="shared" si="4"/>
        <v>1243085.5799999998</v>
      </c>
      <c r="F20" s="36">
        <f t="shared" si="4"/>
        <v>1237853.77</v>
      </c>
      <c r="G20" s="36">
        <f t="shared" si="4"/>
        <v>1348064.1300000001</v>
      </c>
      <c r="H20" s="36">
        <f t="shared" si="4"/>
        <v>1232015.58</v>
      </c>
      <c r="I20" s="36">
        <f t="shared" si="4"/>
        <v>1737134.6899999997</v>
      </c>
      <c r="J20" s="36">
        <f t="shared" si="4"/>
        <v>608123.11</v>
      </c>
      <c r="K20" s="36">
        <f aca="true" t="shared" si="5" ref="K20:K28">SUM(B20:J20)</f>
        <v>12789804.34</v>
      </c>
      <c r="L20"/>
      <c r="M20"/>
      <c r="N20"/>
    </row>
    <row r="21" spans="1:14" ht="16.5" customHeight="1">
      <c r="A21" s="35" t="s">
        <v>28</v>
      </c>
      <c r="B21" s="58">
        <f>ROUND((B15+B16)*B7,2)</f>
        <v>1510141.36</v>
      </c>
      <c r="C21" s="58">
        <f>ROUND((C15+C16)*C7,2)</f>
        <v>1339874.55</v>
      </c>
      <c r="D21" s="58">
        <f aca="true" t="shared" si="6" ref="D21:J21">ROUND((D15+D16)*D7,2)</f>
        <v>1827841.27</v>
      </c>
      <c r="E21" s="58">
        <f t="shared" si="6"/>
        <v>888855.59</v>
      </c>
      <c r="F21" s="58">
        <f t="shared" si="6"/>
        <v>1176887.13</v>
      </c>
      <c r="G21" s="58">
        <f t="shared" si="6"/>
        <v>1162731.17</v>
      </c>
      <c r="H21" s="58">
        <f t="shared" si="6"/>
        <v>1077618.54</v>
      </c>
      <c r="I21" s="58">
        <f t="shared" si="6"/>
        <v>1527251</v>
      </c>
      <c r="J21" s="58">
        <f t="shared" si="6"/>
        <v>565562.2</v>
      </c>
      <c r="K21" s="30">
        <f t="shared" si="5"/>
        <v>11076762.809999999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153646</v>
      </c>
      <c r="C22" s="30">
        <f t="shared" si="7"/>
        <v>223434.49</v>
      </c>
      <c r="D22" s="30">
        <f t="shared" si="7"/>
        <v>123802</v>
      </c>
      <c r="E22" s="30">
        <f t="shared" si="7"/>
        <v>308558.13</v>
      </c>
      <c r="F22" s="30">
        <f t="shared" si="7"/>
        <v>14093.04</v>
      </c>
      <c r="G22" s="30">
        <f t="shared" si="7"/>
        <v>136614.12</v>
      </c>
      <c r="H22" s="30">
        <f t="shared" si="7"/>
        <v>103153.19</v>
      </c>
      <c r="I22" s="30">
        <f t="shared" si="7"/>
        <v>123854.75</v>
      </c>
      <c r="J22" s="30">
        <f t="shared" si="7"/>
        <v>17324.33</v>
      </c>
      <c r="K22" s="30">
        <f t="shared" si="5"/>
        <v>1204480.05</v>
      </c>
      <c r="L22"/>
      <c r="M22"/>
      <c r="N22"/>
    </row>
    <row r="23" spans="1:14" ht="16.5" customHeight="1">
      <c r="A23" s="18" t="s">
        <v>26</v>
      </c>
      <c r="B23" s="30">
        <v>59930.19</v>
      </c>
      <c r="C23" s="30">
        <v>55823.31</v>
      </c>
      <c r="D23" s="30">
        <v>68975.7</v>
      </c>
      <c r="E23" s="30">
        <v>39948.93</v>
      </c>
      <c r="F23" s="30">
        <v>43011.85</v>
      </c>
      <c r="G23" s="30">
        <v>44672.34</v>
      </c>
      <c r="H23" s="30">
        <v>45373.61</v>
      </c>
      <c r="I23" s="30">
        <v>79332.13</v>
      </c>
      <c r="J23" s="30">
        <v>22343.24</v>
      </c>
      <c r="K23" s="30">
        <f t="shared" si="5"/>
        <v>459411.29999999993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1476.78</v>
      </c>
      <c r="C26" s="30">
        <v>1390.25</v>
      </c>
      <c r="D26" s="30">
        <v>1733.49</v>
      </c>
      <c r="E26" s="30">
        <v>1061.44</v>
      </c>
      <c r="F26" s="30">
        <v>1058.55</v>
      </c>
      <c r="G26" s="30">
        <v>1150.85</v>
      </c>
      <c r="H26" s="30">
        <v>1052.78</v>
      </c>
      <c r="I26" s="30">
        <v>1485.44</v>
      </c>
      <c r="J26" s="30">
        <v>519.18</v>
      </c>
      <c r="K26" s="30">
        <f t="shared" si="5"/>
        <v>10928.76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1064.63</v>
      </c>
      <c r="E28" s="30">
        <v>611.12</v>
      </c>
      <c r="F28" s="30">
        <v>637.91</v>
      </c>
      <c r="G28" s="30">
        <v>725.65</v>
      </c>
      <c r="H28" s="30">
        <v>735.43</v>
      </c>
      <c r="I28" s="30">
        <v>1055.92</v>
      </c>
      <c r="J28" s="30">
        <v>334.16</v>
      </c>
      <c r="K28" s="30">
        <f t="shared" si="5"/>
        <v>6992.25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-133444.47</v>
      </c>
      <c r="C31" s="30">
        <f t="shared" si="8"/>
        <v>-95552.88</v>
      </c>
      <c r="D31" s="30">
        <f t="shared" si="8"/>
        <v>-133402.36000000007</v>
      </c>
      <c r="E31" s="30">
        <f t="shared" si="8"/>
        <v>-117006.93999999999</v>
      </c>
      <c r="F31" s="30">
        <f t="shared" si="8"/>
        <v>-65554.62</v>
      </c>
      <c r="G31" s="30">
        <f t="shared" si="8"/>
        <v>-110153.77</v>
      </c>
      <c r="H31" s="30">
        <f t="shared" si="8"/>
        <v>-47905.97</v>
      </c>
      <c r="I31" s="30">
        <f t="shared" si="8"/>
        <v>-114524.56</v>
      </c>
      <c r="J31" s="30">
        <f t="shared" si="8"/>
        <v>-34728.11000000002</v>
      </c>
      <c r="K31" s="30">
        <f aca="true" t="shared" si="9" ref="K31:K39">SUM(B31:J31)</f>
        <v>-852273.68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-125232.63</v>
      </c>
      <c r="C32" s="30">
        <f t="shared" si="10"/>
        <v>-87822.2</v>
      </c>
      <c r="D32" s="30">
        <f t="shared" si="10"/>
        <v>-98982.5</v>
      </c>
      <c r="E32" s="30">
        <f t="shared" si="10"/>
        <v>-111104.68</v>
      </c>
      <c r="F32" s="30">
        <f t="shared" si="10"/>
        <v>-59668.4</v>
      </c>
      <c r="G32" s="30">
        <f t="shared" si="10"/>
        <v>-103754.31</v>
      </c>
      <c r="H32" s="30">
        <f t="shared" si="10"/>
        <v>-42051.83</v>
      </c>
      <c r="I32" s="30">
        <f t="shared" si="10"/>
        <v>-106264.59999999999</v>
      </c>
      <c r="J32" s="30">
        <f t="shared" si="10"/>
        <v>-24667.3</v>
      </c>
      <c r="K32" s="30">
        <f t="shared" si="9"/>
        <v>-759548.45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-84506.4</v>
      </c>
      <c r="C33" s="30">
        <f t="shared" si="11"/>
        <v>-80920.4</v>
      </c>
      <c r="D33" s="30">
        <f t="shared" si="11"/>
        <v>-80911.6</v>
      </c>
      <c r="E33" s="30">
        <f t="shared" si="11"/>
        <v>-54696.4</v>
      </c>
      <c r="F33" s="30">
        <f t="shared" si="11"/>
        <v>-59668.4</v>
      </c>
      <c r="G33" s="30">
        <f t="shared" si="11"/>
        <v>-30888</v>
      </c>
      <c r="H33" s="30">
        <f t="shared" si="11"/>
        <v>-28560.4</v>
      </c>
      <c r="I33" s="30">
        <f t="shared" si="11"/>
        <v>-85210.4</v>
      </c>
      <c r="J33" s="30">
        <f t="shared" si="11"/>
        <v>-18172</v>
      </c>
      <c r="K33" s="30">
        <f t="shared" si="9"/>
        <v>-523534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-40726.23</v>
      </c>
      <c r="C36" s="30">
        <v>-6901.8</v>
      </c>
      <c r="D36" s="30">
        <v>-18070.9</v>
      </c>
      <c r="E36" s="30">
        <v>-56408.28</v>
      </c>
      <c r="F36" s="26">
        <v>0</v>
      </c>
      <c r="G36" s="30">
        <v>-72866.31</v>
      </c>
      <c r="H36" s="30">
        <v>-13491.43</v>
      </c>
      <c r="I36" s="30">
        <v>-21054.2</v>
      </c>
      <c r="J36" s="30">
        <v>-6495.3</v>
      </c>
      <c r="K36" s="30">
        <f t="shared" si="9"/>
        <v>-236014.45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-8211.84</v>
      </c>
      <c r="C37" s="27">
        <f t="shared" si="12"/>
        <v>-7730.68</v>
      </c>
      <c r="D37" s="27">
        <f t="shared" si="12"/>
        <v>-34419.860000000066</v>
      </c>
      <c r="E37" s="27">
        <f t="shared" si="12"/>
        <v>-5902.26</v>
      </c>
      <c r="F37" s="27">
        <f t="shared" si="12"/>
        <v>-5886.22</v>
      </c>
      <c r="G37" s="27">
        <f t="shared" si="12"/>
        <v>-6399.46</v>
      </c>
      <c r="H37" s="27">
        <f t="shared" si="12"/>
        <v>-5854.14</v>
      </c>
      <c r="I37" s="27">
        <f t="shared" si="12"/>
        <v>-8259.96</v>
      </c>
      <c r="J37" s="27">
        <f t="shared" si="12"/>
        <v>-10060.810000000025</v>
      </c>
      <c r="K37" s="30">
        <f t="shared" si="9"/>
        <v>-92725.2300000001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-8211.84</v>
      </c>
      <c r="C47" s="17">
        <v>-7730.68</v>
      </c>
      <c r="D47" s="17">
        <v>-9639.29</v>
      </c>
      <c r="E47" s="17">
        <v>-5902.26</v>
      </c>
      <c r="F47" s="17">
        <v>-5886.22</v>
      </c>
      <c r="G47" s="17">
        <v>-6399.46</v>
      </c>
      <c r="H47" s="17">
        <v>-5854.14</v>
      </c>
      <c r="I47" s="17">
        <v>-8259.96</v>
      </c>
      <c r="J47" s="17">
        <v>-2886.97</v>
      </c>
      <c r="K47" s="30">
        <f t="shared" si="13"/>
        <v>-60770.82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1594993.1400000001</v>
      </c>
      <c r="C54" s="27">
        <f t="shared" si="15"/>
        <v>1529995.85</v>
      </c>
      <c r="D54" s="27">
        <f t="shared" si="15"/>
        <v>1896138.7799999996</v>
      </c>
      <c r="E54" s="27">
        <f t="shared" si="15"/>
        <v>1126078.64</v>
      </c>
      <c r="F54" s="27">
        <f t="shared" si="15"/>
        <v>1172299.15</v>
      </c>
      <c r="G54" s="27">
        <f t="shared" si="15"/>
        <v>1237910.36</v>
      </c>
      <c r="H54" s="27">
        <f t="shared" si="15"/>
        <v>1184109.61</v>
      </c>
      <c r="I54" s="27">
        <f t="shared" si="15"/>
        <v>1622610.1299999997</v>
      </c>
      <c r="J54" s="27">
        <f t="shared" si="15"/>
        <v>573395</v>
      </c>
      <c r="K54" s="20">
        <f>SUM(B54:J54)</f>
        <v>11937530.659999996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1594993.15</v>
      </c>
      <c r="C60" s="10">
        <f t="shared" si="17"/>
        <v>1529995.8470802181</v>
      </c>
      <c r="D60" s="10">
        <f t="shared" si="17"/>
        <v>1896138.7759527825</v>
      </c>
      <c r="E60" s="10">
        <f t="shared" si="17"/>
        <v>1126078.640993686</v>
      </c>
      <c r="F60" s="10">
        <f t="shared" si="17"/>
        <v>1172299.152611887</v>
      </c>
      <c r="G60" s="10">
        <f t="shared" si="17"/>
        <v>1237910.363403971</v>
      </c>
      <c r="H60" s="10">
        <f t="shared" si="17"/>
        <v>1184109.6051170386</v>
      </c>
      <c r="I60" s="10">
        <f>SUM(I61:I73)</f>
        <v>1622610.13</v>
      </c>
      <c r="J60" s="10">
        <f t="shared" si="17"/>
        <v>573395.0043392323</v>
      </c>
      <c r="K60" s="5">
        <f>SUM(K61:K73)</f>
        <v>11937530.669498814</v>
      </c>
      <c r="L60" s="9"/>
    </row>
    <row r="61" spans="1:12" ht="16.5" customHeight="1">
      <c r="A61" s="7" t="s">
        <v>56</v>
      </c>
      <c r="B61" s="8">
        <v>1393864.51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1393864.51</v>
      </c>
      <c r="L61"/>
    </row>
    <row r="62" spans="1:12" ht="16.5" customHeight="1">
      <c r="A62" s="7" t="s">
        <v>57</v>
      </c>
      <c r="B62" s="8">
        <v>201128.64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201128.64</v>
      </c>
      <c r="L62"/>
    </row>
    <row r="63" spans="1:12" ht="16.5" customHeight="1">
      <c r="A63" s="7" t="s">
        <v>4</v>
      </c>
      <c r="B63" s="6">
        <v>0</v>
      </c>
      <c r="C63" s="8">
        <v>1529995.8470802181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1529995.8470802181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1896138.7759527825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1896138.7759527825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1126078.640993686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1126078.640993686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1172299.152611887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1172299.152611887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1237910.363403971</v>
      </c>
      <c r="H67" s="6">
        <v>0</v>
      </c>
      <c r="I67" s="6">
        <v>0</v>
      </c>
      <c r="J67" s="6">
        <v>0</v>
      </c>
      <c r="K67" s="5">
        <f t="shared" si="18"/>
        <v>1237910.363403971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1184109.6051170386</v>
      </c>
      <c r="I68" s="6">
        <v>0</v>
      </c>
      <c r="J68" s="6">
        <v>0</v>
      </c>
      <c r="K68" s="5">
        <f t="shared" si="18"/>
        <v>1184109.6051170386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589656.52</v>
      </c>
      <c r="J70" s="6">
        <v>0</v>
      </c>
      <c r="K70" s="5">
        <f t="shared" si="18"/>
        <v>589656.52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1032953.61</v>
      </c>
      <c r="J71" s="6">
        <v>0</v>
      </c>
      <c r="K71" s="5">
        <f t="shared" si="18"/>
        <v>1032953.61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573395.0043392323</v>
      </c>
      <c r="K72" s="5">
        <f t="shared" si="18"/>
        <v>573395.0043392323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2023-02-14T17:55:15Z</dcterms:modified>
  <cp:category/>
  <cp:version/>
  <cp:contentType/>
  <cp:contentStatus/>
</cp:coreProperties>
</file>