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<sst xmlns="http://schemas.openxmlformats.org/spreadsheetml/2006/main" count="82" uniqueCount="81">
  <si>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</si>
  <si>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</si>
  <si>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</si>
  <si>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</si>
  <si>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</si>
  <si>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</si>
  <si>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</si>
  <si>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</si>
  <si>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</si>
  <si>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</si>
  <si>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</si>
  <si>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</si>
  <si>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</si>
  <si>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</si>
  <si>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</si>
  <si>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</si>
  <si>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</si>
  <si>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</si>
  <si>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</si>
  <si>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</si>
  <si>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</si>
  <si>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</si>
  <si>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</si>
  <si>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</si>
  <si>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</si>
  <si>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</si>
  <si>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</si>
  <si>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</si>
  <si>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</si>
  <si>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</si>
  <si>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</si>
  <si>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</si>
  <si>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</si>
  <si>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</si>
  <si>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</si>
  <si>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</si>
  <si>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</si>
  <si>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</si>
  <si>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</si>
  <si>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</si>
  <si>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</si>
  <si>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</si>
  <si>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</si>
  <si>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</si>
  <si>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</si>
  <si>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</si>
  <si>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</si>
  <si>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</si>
  <si>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</si>
  <si>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</si>
  <si>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</si>
  <si>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</si>
  <si>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</si>
  <si>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</si>
  <si>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</si>
  <si>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</si>
  <si>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</si>
  <si>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</si>
  <si>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</si>
  <si>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</si>
  <si>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</si>
  <si>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</si>
  <si>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</si>
  <si>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</si>
  <si>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</si>
  <si>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</si>
  <si>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</si>
  <si>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</si>
  <si>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</si>
  <si>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</si>
  <si>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</si>
  <si>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</si>
  <si>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</si>
  <si>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</si>
  <si>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</si>
  <si>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</si>
  <si>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</si>
  <si>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</si>
  <si>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</si>
  <si>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</si>
  <si>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03/02/23 - VENCIMENTO 10/02/23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</si>
</sst>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312983</v>
      </c>
      <c r="C7" s="46">
        <f aca="true" t="shared" si="0" ref="C7:J7">+C8+C11</f>
        <v>251438</v>
      </c>
      <c r="D7" s="46">
        <f t="shared" si="0"/>
        <v>316099</v>
      </c>
      <c r="E7" s="46">
        <f t="shared" si="0"/>
        <v>171702</v>
      </c>
      <c r="F7" s="46">
        <f t="shared" si="0"/>
        <v>217089</v>
      </c>
      <c r="G7" s="46">
        <f t="shared" si="0"/>
        <v>215755</v>
      </c>
      <c r="H7" s="46">
        <f t="shared" si="0"/>
        <v>252737</v>
      </c>
      <c r="I7" s="46">
        <f t="shared" si="0"/>
        <v>353518</v>
      </c>
      <c r="J7" s="46">
        <f t="shared" si="0"/>
        <v>116241</v>
      </c>
      <c r="K7" s="38">
        <f aca="true" t="shared" si="1" ref="K7:K13">SUM(B7:J7)</f>
        <v>2207562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18085</v>
      </c>
      <c r="C8" s="44">
        <f t="shared" si="2"/>
        <v>16970</v>
      </c>
      <c r="D8" s="44">
        <f t="shared" si="2"/>
        <v>17537</v>
      </c>
      <c r="E8" s="44">
        <f t="shared" si="2"/>
        <v>11541</v>
      </c>
      <c r="F8" s="44">
        <f t="shared" si="2"/>
        <v>12880</v>
      </c>
      <c r="G8" s="44">
        <f t="shared" si="2"/>
        <v>7092</v>
      </c>
      <c r="H8" s="44">
        <f t="shared" si="2"/>
        <v>6242</v>
      </c>
      <c r="I8" s="44">
        <f t="shared" si="2"/>
        <v>18050</v>
      </c>
      <c r="J8" s="44">
        <f t="shared" si="2"/>
        <v>3725</v>
      </c>
      <c r="K8" s="38">
        <f t="shared" si="1"/>
        <v>112122</v>
      </c>
      <c r="L8"/>
      <c r="M8"/>
      <c r="N8"/>
    </row>
    <row r="9" spans="1:14" ht="16.5" customHeight="1">
      <c r="A9" s="22" t="s">
        <v>32</v>
      </c>
      <c r="B9" s="44">
        <v>18052</v>
      </c>
      <c r="C9" s="44">
        <v>16967</v>
      </c>
      <c r="D9" s="44">
        <v>17533</v>
      </c>
      <c r="E9" s="44">
        <v>11362</v>
      </c>
      <c r="F9" s="44">
        <v>12869</v>
      </c>
      <c r="G9" s="44">
        <v>7091</v>
      </c>
      <c r="H9" s="44">
        <v>6242</v>
      </c>
      <c r="I9" s="44">
        <v>18015</v>
      </c>
      <c r="J9" s="44">
        <v>3725</v>
      </c>
      <c r="K9" s="38">
        <f t="shared" si="1"/>
        <v>111856</v>
      </c>
      <c r="L9"/>
      <c r="M9"/>
      <c r="N9"/>
    </row>
    <row r="10" spans="1:14" ht="16.5" customHeight="1">
      <c r="A10" s="22" t="s">
        <v>31</v>
      </c>
      <c r="B10" s="44">
        <v>33</v>
      </c>
      <c r="C10" s="44">
        <v>3</v>
      </c>
      <c r="D10" s="44">
        <v>4</v>
      </c>
      <c r="E10" s="44">
        <v>179</v>
      </c>
      <c r="F10" s="44">
        <v>11</v>
      </c>
      <c r="G10" s="44">
        <v>1</v>
      </c>
      <c r="H10" s="44">
        <v>0</v>
      </c>
      <c r="I10" s="44">
        <v>35</v>
      </c>
      <c r="J10" s="44">
        <v>0</v>
      </c>
      <c r="K10" s="38">
        <f t="shared" si="1"/>
        <v>266</v>
      </c>
      <c r="L10"/>
      <c r="M10"/>
      <c r="N10"/>
    </row>
    <row r="11" spans="1:14" ht="16.5" customHeight="1">
      <c r="A11" s="43" t="s">
        <v>67</v>
      </c>
      <c r="B11" s="42">
        <v>294898</v>
      </c>
      <c r="C11" s="42">
        <v>234468</v>
      </c>
      <c r="D11" s="42">
        <v>298562</v>
      </c>
      <c r="E11" s="42">
        <v>160161</v>
      </c>
      <c r="F11" s="42">
        <v>204209</v>
      </c>
      <c r="G11" s="42">
        <v>208663</v>
      </c>
      <c r="H11" s="42">
        <v>246495</v>
      </c>
      <c r="I11" s="42">
        <v>335468</v>
      </c>
      <c r="J11" s="42">
        <v>112516</v>
      </c>
      <c r="K11" s="38">
        <f t="shared" si="1"/>
        <v>2095440</v>
      </c>
      <c r="L11" s="59"/>
      <c r="M11" s="59"/>
      <c r="N11" s="59"/>
    </row>
    <row r="12" spans="1:14" ht="16.5" customHeight="1">
      <c r="A12" s="22" t="s">
        <v>79</v>
      </c>
      <c r="B12" s="42">
        <v>21345</v>
      </c>
      <c r="C12" s="42">
        <v>18561</v>
      </c>
      <c r="D12" s="42">
        <v>23712</v>
      </c>
      <c r="E12" s="42">
        <v>15231</v>
      </c>
      <c r="F12" s="42">
        <v>12596</v>
      </c>
      <c r="G12" s="42">
        <v>12108</v>
      </c>
      <c r="H12" s="42">
        <v>11922</v>
      </c>
      <c r="I12" s="42">
        <v>17984</v>
      </c>
      <c r="J12" s="42">
        <v>4864</v>
      </c>
      <c r="K12" s="38">
        <f t="shared" si="1"/>
        <v>138323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273553</v>
      </c>
      <c r="C13" s="42">
        <f>+C11-C12</f>
        <v>215907</v>
      </c>
      <c r="D13" s="42">
        <f>+D11-D12</f>
        <v>274850</v>
      </c>
      <c r="E13" s="42">
        <f aca="true" t="shared" si="3" ref="E13:J13">+E11-E12</f>
        <v>144930</v>
      </c>
      <c r="F13" s="42">
        <f t="shared" si="3"/>
        <v>191613</v>
      </c>
      <c r="G13" s="42">
        <f t="shared" si="3"/>
        <v>196555</v>
      </c>
      <c r="H13" s="42">
        <f t="shared" si="3"/>
        <v>234573</v>
      </c>
      <c r="I13" s="42">
        <f t="shared" si="3"/>
        <v>317484</v>
      </c>
      <c r="J13" s="42">
        <f t="shared" si="3"/>
        <v>107652</v>
      </c>
      <c r="K13" s="38">
        <f t="shared" si="1"/>
        <v>1957117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1.174984401967693</v>
      </c>
      <c r="C18" s="39">
        <v>1.270221139030531</v>
      </c>
      <c r="D18" s="39">
        <v>1.123705894477733</v>
      </c>
      <c r="E18" s="39">
        <v>1.45417243004834</v>
      </c>
      <c r="F18" s="39">
        <v>1.088880172012045</v>
      </c>
      <c r="G18" s="39">
        <v>1.183154509940277</v>
      </c>
      <c r="H18" s="39">
        <v>1.15103515398944</v>
      </c>
      <c r="I18" s="39">
        <v>1.139728201957526</v>
      </c>
      <c r="J18" s="39">
        <v>1.080440628713689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1712596.76</v>
      </c>
      <c r="C20" s="36">
        <f aca="true" t="shared" si="4" ref="C20:J20">SUM(C21:C28)</f>
        <v>1634916.38</v>
      </c>
      <c r="D20" s="36">
        <f t="shared" si="4"/>
        <v>2017914.8699999996</v>
      </c>
      <c r="E20" s="36">
        <f t="shared" si="4"/>
        <v>1231651.03</v>
      </c>
      <c r="F20" s="36">
        <f t="shared" si="4"/>
        <v>1234844.0499999998</v>
      </c>
      <c r="G20" s="36">
        <f t="shared" si="4"/>
        <v>1344290.0599999998</v>
      </c>
      <c r="H20" s="36">
        <f t="shared" si="4"/>
        <v>1225584.72</v>
      </c>
      <c r="I20" s="36">
        <f t="shared" si="4"/>
        <v>1730520.34</v>
      </c>
      <c r="J20" s="36">
        <f t="shared" si="4"/>
        <v>606313.7500000001</v>
      </c>
      <c r="K20" s="36">
        <f aca="true" t="shared" si="5" ref="K20:K28">SUM(B20:J20)</f>
        <v>12738631.96</v>
      </c>
      <c r="L20"/>
      <c r="M20"/>
      <c r="N20"/>
    </row>
    <row r="21" spans="1:14" ht="16.5" customHeight="1">
      <c r="A21" s="35" t="s">
        <v>28</v>
      </c>
      <c r="B21" s="58">
        <f>ROUND((B15+B16)*B7,2)</f>
        <v>1405637.95</v>
      </c>
      <c r="C21" s="58">
        <f>ROUND((C15+C16)*C7,2)</f>
        <v>1240569.95</v>
      </c>
      <c r="D21" s="58">
        <f aca="true" t="shared" si="6" ref="D21:J21">ROUND((D15+D16)*D7,2)</f>
        <v>1728903.48</v>
      </c>
      <c r="E21" s="58">
        <f t="shared" si="6"/>
        <v>816511.69</v>
      </c>
      <c r="F21" s="58">
        <f t="shared" si="6"/>
        <v>1092478.68</v>
      </c>
      <c r="G21" s="58">
        <f t="shared" si="6"/>
        <v>1096768.97</v>
      </c>
      <c r="H21" s="58">
        <f t="shared" si="6"/>
        <v>1022953.01</v>
      </c>
      <c r="I21" s="58">
        <f t="shared" si="6"/>
        <v>1445358.34</v>
      </c>
      <c r="J21" s="58">
        <f t="shared" si="6"/>
        <v>537754.11</v>
      </c>
      <c r="K21" s="30">
        <f t="shared" si="5"/>
        <v>10386936.18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245964.72</v>
      </c>
      <c r="C22" s="30">
        <f t="shared" si="7"/>
        <v>335228.22</v>
      </c>
      <c r="D22" s="30">
        <f t="shared" si="7"/>
        <v>213875.55</v>
      </c>
      <c r="E22" s="30">
        <f t="shared" si="7"/>
        <v>370837.1</v>
      </c>
      <c r="F22" s="30">
        <f t="shared" si="7"/>
        <v>97099.69</v>
      </c>
      <c r="G22" s="30">
        <f t="shared" si="7"/>
        <v>200878.18</v>
      </c>
      <c r="H22" s="30">
        <f t="shared" si="7"/>
        <v>154501.87</v>
      </c>
      <c r="I22" s="30">
        <f t="shared" si="7"/>
        <v>201957.32</v>
      </c>
      <c r="J22" s="30">
        <f t="shared" si="7"/>
        <v>43257.28</v>
      </c>
      <c r="K22" s="30">
        <f t="shared" si="5"/>
        <v>1863599.9299999997</v>
      </c>
      <c r="L22"/>
      <c r="M22"/>
      <c r="N22"/>
    </row>
    <row r="23" spans="1:14" ht="16.5" customHeight="1">
      <c r="A23" s="18" t="s">
        <v>26</v>
      </c>
      <c r="B23" s="30">
        <v>56288.45</v>
      </c>
      <c r="C23" s="30">
        <v>52696.06</v>
      </c>
      <c r="D23" s="30">
        <v>66225.21</v>
      </c>
      <c r="E23" s="30">
        <v>38587.97</v>
      </c>
      <c r="F23" s="30">
        <v>41409.7</v>
      </c>
      <c r="G23" s="30">
        <v>42599.29</v>
      </c>
      <c r="H23" s="30">
        <v>42265.36</v>
      </c>
      <c r="I23" s="30">
        <v>76516.53</v>
      </c>
      <c r="J23" s="30">
        <v>22411.9</v>
      </c>
      <c r="K23" s="30">
        <f t="shared" si="5"/>
        <v>439000.47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1462.36</v>
      </c>
      <c r="C26" s="30">
        <v>1396.02</v>
      </c>
      <c r="D26" s="30">
        <v>1721.95</v>
      </c>
      <c r="E26" s="30">
        <v>1052.78</v>
      </c>
      <c r="F26" s="30">
        <v>1052.78</v>
      </c>
      <c r="G26" s="30">
        <v>1147.97</v>
      </c>
      <c r="H26" s="30">
        <v>1047.02</v>
      </c>
      <c r="I26" s="30">
        <v>1476.78</v>
      </c>
      <c r="J26" s="30">
        <v>516.3</v>
      </c>
      <c r="K26" s="30">
        <f t="shared" si="5"/>
        <v>10873.96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1064.63</v>
      </c>
      <c r="E28" s="30">
        <v>611.12</v>
      </c>
      <c r="F28" s="30">
        <v>637.91</v>
      </c>
      <c r="G28" s="30">
        <v>725.65</v>
      </c>
      <c r="H28" s="30">
        <v>735.43</v>
      </c>
      <c r="I28" s="30">
        <v>1055.92</v>
      </c>
      <c r="J28" s="30">
        <v>334.16</v>
      </c>
      <c r="K28" s="30">
        <f t="shared" si="5"/>
        <v>6992.25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-128786.78</v>
      </c>
      <c r="C31" s="30">
        <f t="shared" si="8"/>
        <v>-87726.98</v>
      </c>
      <c r="D31" s="30">
        <f t="shared" si="8"/>
        <v>-156670.62</v>
      </c>
      <c r="E31" s="30">
        <f t="shared" si="8"/>
        <v>-113681.11</v>
      </c>
      <c r="F31" s="30">
        <f t="shared" si="8"/>
        <v>-75109.02</v>
      </c>
      <c r="G31" s="30">
        <f t="shared" si="8"/>
        <v>-134525.05</v>
      </c>
      <c r="H31" s="30">
        <f t="shared" si="8"/>
        <v>-52020.82999999992</v>
      </c>
      <c r="I31" s="30">
        <f t="shared" si="8"/>
        <v>-115872.92</v>
      </c>
      <c r="J31" s="30">
        <f t="shared" si="8"/>
        <v>-34206.42000000003</v>
      </c>
      <c r="K31" s="30">
        <f aca="true" t="shared" si="9" ref="K31:K39">SUM(B31:J31)</f>
        <v>-898599.7300000001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-117758.35</v>
      </c>
      <c r="C32" s="30">
        <f t="shared" si="10"/>
        <v>-79953.7</v>
      </c>
      <c r="D32" s="30">
        <f t="shared" si="10"/>
        <v>-94202.75</v>
      </c>
      <c r="E32" s="30">
        <f t="shared" si="10"/>
        <v>-107826.97</v>
      </c>
      <c r="F32" s="30">
        <f t="shared" si="10"/>
        <v>-56623.6</v>
      </c>
      <c r="G32" s="30">
        <f t="shared" si="10"/>
        <v>-104098.32999999999</v>
      </c>
      <c r="H32" s="30">
        <f t="shared" si="10"/>
        <v>-43607.34</v>
      </c>
      <c r="I32" s="30">
        <f t="shared" si="10"/>
        <v>-104457.41</v>
      </c>
      <c r="J32" s="30">
        <f t="shared" si="10"/>
        <v>-24161.64</v>
      </c>
      <c r="K32" s="30">
        <f t="shared" si="9"/>
        <v>-732690.09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-79428.8</v>
      </c>
      <c r="C33" s="30">
        <f t="shared" si="11"/>
        <v>-74654.8</v>
      </c>
      <c r="D33" s="30">
        <f t="shared" si="11"/>
        <v>-77145.2</v>
      </c>
      <c r="E33" s="30">
        <f t="shared" si="11"/>
        <v>-49992.8</v>
      </c>
      <c r="F33" s="30">
        <f t="shared" si="11"/>
        <v>-56623.6</v>
      </c>
      <c r="G33" s="30">
        <f t="shared" si="11"/>
        <v>-31200.4</v>
      </c>
      <c r="H33" s="30">
        <f t="shared" si="11"/>
        <v>-27464.8</v>
      </c>
      <c r="I33" s="30">
        <f t="shared" si="11"/>
        <v>-79266</v>
      </c>
      <c r="J33" s="30">
        <f t="shared" si="11"/>
        <v>-16390</v>
      </c>
      <c r="K33" s="30">
        <f t="shared" si="9"/>
        <v>-492166.39999999997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-38329.55</v>
      </c>
      <c r="C36" s="30">
        <v>-5298.9</v>
      </c>
      <c r="D36" s="30">
        <v>-17057.55</v>
      </c>
      <c r="E36" s="30">
        <v>-57834.17</v>
      </c>
      <c r="F36" s="26">
        <v>0</v>
      </c>
      <c r="G36" s="30">
        <v>-72897.93</v>
      </c>
      <c r="H36" s="30">
        <v>-16142.54</v>
      </c>
      <c r="I36" s="30">
        <v>-25191.41</v>
      </c>
      <c r="J36" s="30">
        <v>-7771.64</v>
      </c>
      <c r="K36" s="30">
        <f t="shared" si="9"/>
        <v>-240523.69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-11028.43</v>
      </c>
      <c r="C37" s="27">
        <f t="shared" si="12"/>
        <v>-7773.28</v>
      </c>
      <c r="D37" s="27">
        <f t="shared" si="12"/>
        <v>-62467.86999999999</v>
      </c>
      <c r="E37" s="27">
        <f t="shared" si="12"/>
        <v>-5854.14</v>
      </c>
      <c r="F37" s="27">
        <f t="shared" si="12"/>
        <v>-18485.420000000002</v>
      </c>
      <c r="G37" s="27">
        <f t="shared" si="12"/>
        <v>-30426.72</v>
      </c>
      <c r="H37" s="27">
        <f t="shared" si="12"/>
        <v>-8413.489999999925</v>
      </c>
      <c r="I37" s="27">
        <f t="shared" si="12"/>
        <v>-11415.51</v>
      </c>
      <c r="J37" s="27">
        <f t="shared" si="12"/>
        <v>-10044.780000000026</v>
      </c>
      <c r="K37" s="30">
        <f t="shared" si="9"/>
        <v>-165909.63999999996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-2896.78</v>
      </c>
      <c r="C39" s="27">
        <v>-10.53</v>
      </c>
      <c r="D39" s="27">
        <v>-28112.17</v>
      </c>
      <c r="E39" s="27">
        <v>0</v>
      </c>
      <c r="F39" s="27">
        <v>-12631.28</v>
      </c>
      <c r="G39" s="27">
        <v>-24043.3</v>
      </c>
      <c r="H39" s="27">
        <v>-2591.42</v>
      </c>
      <c r="I39" s="27">
        <v>-3203.67</v>
      </c>
      <c r="J39" s="27">
        <v>0</v>
      </c>
      <c r="K39" s="30">
        <f t="shared" si="9"/>
        <v>-73489.15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-8131.65</v>
      </c>
      <c r="C47" s="17">
        <v>-7762.75</v>
      </c>
      <c r="D47" s="17">
        <v>-9575.13</v>
      </c>
      <c r="E47" s="17">
        <v>-5854.14</v>
      </c>
      <c r="F47" s="17">
        <v>-5854.14</v>
      </c>
      <c r="G47" s="17">
        <v>-6383.42</v>
      </c>
      <c r="H47" s="17">
        <v>-5822.07</v>
      </c>
      <c r="I47" s="17">
        <v>-8211.84</v>
      </c>
      <c r="J47" s="17">
        <v>-2870.94</v>
      </c>
      <c r="K47" s="30">
        <f t="shared" si="13"/>
        <v>-60466.08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1583809.98</v>
      </c>
      <c r="C54" s="27">
        <f t="shared" si="15"/>
        <v>1547189.4</v>
      </c>
      <c r="D54" s="27">
        <f t="shared" si="15"/>
        <v>1861244.2499999995</v>
      </c>
      <c r="E54" s="27">
        <f t="shared" si="15"/>
        <v>1117969.92</v>
      </c>
      <c r="F54" s="27">
        <f t="shared" si="15"/>
        <v>1159735.0299999998</v>
      </c>
      <c r="G54" s="27">
        <f t="shared" si="15"/>
        <v>1209765.0099999998</v>
      </c>
      <c r="H54" s="27">
        <f t="shared" si="15"/>
        <v>1173563.8900000001</v>
      </c>
      <c r="I54" s="27">
        <f t="shared" si="15"/>
        <v>1614647.4200000002</v>
      </c>
      <c r="J54" s="27">
        <f t="shared" si="15"/>
        <v>572107.3300000001</v>
      </c>
      <c r="K54" s="20">
        <f>SUM(B54:J54)</f>
        <v>11840032.229999999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1583809.98</v>
      </c>
      <c r="C60" s="10">
        <f t="shared" si="17"/>
        <v>1547189.404898173</v>
      </c>
      <c r="D60" s="10">
        <f t="shared" si="17"/>
        <v>1861244.2513246727</v>
      </c>
      <c r="E60" s="10">
        <f t="shared" si="17"/>
        <v>1117969.9183707072</v>
      </c>
      <c r="F60" s="10">
        <f t="shared" si="17"/>
        <v>1159735.0329847329</v>
      </c>
      <c r="G60" s="10">
        <f t="shared" si="17"/>
        <v>1209765.013173878</v>
      </c>
      <c r="H60" s="10">
        <f t="shared" si="17"/>
        <v>1173563.8852978183</v>
      </c>
      <c r="I60" s="10">
        <f>SUM(I61:I73)</f>
        <v>1614647.42</v>
      </c>
      <c r="J60" s="10">
        <f t="shared" si="17"/>
        <v>572107.3286944092</v>
      </c>
      <c r="K60" s="5">
        <f>SUM(K61:K73)</f>
        <v>11840032.234744389</v>
      </c>
      <c r="L60" s="9"/>
    </row>
    <row r="61" spans="1:12" ht="16.5" customHeight="1">
      <c r="A61" s="7" t="s">
        <v>56</v>
      </c>
      <c r="B61" s="8">
        <v>1383774.78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1383774.78</v>
      </c>
      <c r="L61"/>
    </row>
    <row r="62" spans="1:12" ht="16.5" customHeight="1">
      <c r="A62" s="7" t="s">
        <v>57</v>
      </c>
      <c r="B62" s="8">
        <v>200035.2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200035.2</v>
      </c>
      <c r="L62"/>
    </row>
    <row r="63" spans="1:12" ht="16.5" customHeight="1">
      <c r="A63" s="7" t="s">
        <v>4</v>
      </c>
      <c r="B63" s="6">
        <v>0</v>
      </c>
      <c r="C63" s="8">
        <v>1547189.404898173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1547189.404898173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1861244.2513246727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1861244.2513246727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1117969.9183707072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1117969.9183707072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1159735.0329847329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1159735.0329847329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1209765.013173878</v>
      </c>
      <c r="H67" s="6">
        <v>0</v>
      </c>
      <c r="I67" s="6">
        <v>0</v>
      </c>
      <c r="J67" s="6">
        <v>0</v>
      </c>
      <c r="K67" s="5">
        <f t="shared" si="18"/>
        <v>1209765.013173878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1173563.8852978183</v>
      </c>
      <c r="I68" s="6">
        <v>0</v>
      </c>
      <c r="J68" s="6">
        <v>0</v>
      </c>
      <c r="K68" s="5">
        <f t="shared" si="18"/>
        <v>1173563.8852978183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595966.36</v>
      </c>
      <c r="J70" s="6">
        <v>0</v>
      </c>
      <c r="K70" s="5">
        <f t="shared" si="18"/>
        <v>595966.36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1018681.06</v>
      </c>
      <c r="J71" s="6">
        <v>0</v>
      </c>
      <c r="K71" s="5">
        <f t="shared" si="18"/>
        <v>1018681.06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572107.3286944092</v>
      </c>
      <c r="K72" s="5">
        <f t="shared" si="18"/>
        <v>572107.3286944092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2023-02-09T21:51:16Z</dcterms:modified>
  <cp:category/>
  <cp:version/>
  <cp:contentType/>
  <cp:contentStatus/>
</cp:coreProperties>
</file>