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<sst xmlns="http://schemas.openxmlformats.org/spreadsheetml/2006/main" count="82" uniqueCount="81">
  <si>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</si>
  <si>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</si>
  <si>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</si>
  <si>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</si>
  <si>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</si>
  <si>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</si>
  <si>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</si>
  <si>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</si>
  <si>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</si>
  <si>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</si>
  <si>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</si>
  <si>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</si>
  <si>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</si>
  <si>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</si>
  <si>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</si>
  <si>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</si>
  <si>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</si>
  <si>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</si>
  <si>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</si>
  <si>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</si>
  <si>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</si>
  <si>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</si>
  <si>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</si>
  <si>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</si>
  <si>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</si>
  <si>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</si>
  <si>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</si>
  <si>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</si>
  <si>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</si>
  <si>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</si>
  <si>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</si>
  <si>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</si>
  <si>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</si>
  <si>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</si>
  <si>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</si>
  <si>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</si>
  <si>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</si>
  <si>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</si>
  <si>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</si>
  <si>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</si>
  <si>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</si>
  <si>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</si>
  <si>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</si>
  <si>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</si>
  <si>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</si>
  <si>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</si>
  <si>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</si>
  <si>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</si>
  <si>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</si>
  <si>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</si>
  <si>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</si>
  <si>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</si>
  <si>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</si>
  <si>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</si>
  <si>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</si>
  <si>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</si>
  <si>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</si>
  <si>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</si>
  <si>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</si>
  <si>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</si>
  <si>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</si>
  <si>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</si>
  <si>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</si>
  <si>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</si>
  <si>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</si>
  <si>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</si>
  <si>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</si>
  <si>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</si>
  <si>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</si>
  <si>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</si>
  <si>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</si>
  <si>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</si>
  <si>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</si>
  <si>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</si>
  <si>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</si>
  <si>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</si>
  <si>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</si>
  <si>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</si>
  <si>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</si>
  <si>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</si>
  <si>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02/02/23 - VENCIMENTO 09/02/23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</si>
</sst>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315536</v>
      </c>
      <c r="C7" s="46">
        <f aca="true" t="shared" si="0" ref="C7:J7">+C8+C11</f>
        <v>257938</v>
      </c>
      <c r="D7" s="46">
        <f t="shared" si="0"/>
        <v>315279</v>
      </c>
      <c r="E7" s="46">
        <f t="shared" si="0"/>
        <v>176763</v>
      </c>
      <c r="F7" s="46">
        <f t="shared" si="0"/>
        <v>221916</v>
      </c>
      <c r="G7" s="46">
        <f t="shared" si="0"/>
        <v>217065</v>
      </c>
      <c r="H7" s="46">
        <f t="shared" si="0"/>
        <v>250877</v>
      </c>
      <c r="I7" s="46">
        <f t="shared" si="0"/>
        <v>362432</v>
      </c>
      <c r="J7" s="46">
        <f t="shared" si="0"/>
        <v>121687</v>
      </c>
      <c r="K7" s="38">
        <f aca="true" t="shared" si="1" ref="K7:K13">SUM(B7:J7)</f>
        <v>2239493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17922</v>
      </c>
      <c r="C8" s="44">
        <f t="shared" si="2"/>
        <v>17131</v>
      </c>
      <c r="D8" s="44">
        <f t="shared" si="2"/>
        <v>17086</v>
      </c>
      <c r="E8" s="44">
        <f t="shared" si="2"/>
        <v>11705</v>
      </c>
      <c r="F8" s="44">
        <f t="shared" si="2"/>
        <v>13434</v>
      </c>
      <c r="G8" s="44">
        <f t="shared" si="2"/>
        <v>6936</v>
      </c>
      <c r="H8" s="44">
        <f t="shared" si="2"/>
        <v>6127</v>
      </c>
      <c r="I8" s="44">
        <f t="shared" si="2"/>
        <v>18854</v>
      </c>
      <c r="J8" s="44">
        <f t="shared" si="2"/>
        <v>3983</v>
      </c>
      <c r="K8" s="38">
        <f t="shared" si="1"/>
        <v>113178</v>
      </c>
      <c r="L8"/>
      <c r="M8"/>
      <c r="N8"/>
    </row>
    <row r="9" spans="1:14" ht="16.5" customHeight="1">
      <c r="A9" s="22" t="s">
        <v>32</v>
      </c>
      <c r="B9" s="44">
        <v>17872</v>
      </c>
      <c r="C9" s="44">
        <v>17123</v>
      </c>
      <c r="D9" s="44">
        <v>17083</v>
      </c>
      <c r="E9" s="44">
        <v>11548</v>
      </c>
      <c r="F9" s="44">
        <v>13422</v>
      </c>
      <c r="G9" s="44">
        <v>6936</v>
      </c>
      <c r="H9" s="44">
        <v>6127</v>
      </c>
      <c r="I9" s="44">
        <v>18819</v>
      </c>
      <c r="J9" s="44">
        <v>3983</v>
      </c>
      <c r="K9" s="38">
        <f t="shared" si="1"/>
        <v>112913</v>
      </c>
      <c r="L9"/>
      <c r="M9"/>
      <c r="N9"/>
    </row>
    <row r="10" spans="1:14" ht="16.5" customHeight="1">
      <c r="A10" s="22" t="s">
        <v>31</v>
      </c>
      <c r="B10" s="44">
        <v>50</v>
      </c>
      <c r="C10" s="44">
        <v>8</v>
      </c>
      <c r="D10" s="44">
        <v>3</v>
      </c>
      <c r="E10" s="44">
        <v>157</v>
      </c>
      <c r="F10" s="44">
        <v>12</v>
      </c>
      <c r="G10" s="44">
        <v>0</v>
      </c>
      <c r="H10" s="44">
        <v>0</v>
      </c>
      <c r="I10" s="44">
        <v>35</v>
      </c>
      <c r="J10" s="44">
        <v>0</v>
      </c>
      <c r="K10" s="38">
        <f t="shared" si="1"/>
        <v>265</v>
      </c>
      <c r="L10"/>
      <c r="M10"/>
      <c r="N10"/>
    </row>
    <row r="11" spans="1:14" ht="16.5" customHeight="1">
      <c r="A11" s="43" t="s">
        <v>67</v>
      </c>
      <c r="B11" s="42">
        <v>297614</v>
      </c>
      <c r="C11" s="42">
        <v>240807</v>
      </c>
      <c r="D11" s="42">
        <v>298193</v>
      </c>
      <c r="E11" s="42">
        <v>165058</v>
      </c>
      <c r="F11" s="42">
        <v>208482</v>
      </c>
      <c r="G11" s="42">
        <v>210129</v>
      </c>
      <c r="H11" s="42">
        <v>244750</v>
      </c>
      <c r="I11" s="42">
        <v>343578</v>
      </c>
      <c r="J11" s="42">
        <v>117704</v>
      </c>
      <c r="K11" s="38">
        <f t="shared" si="1"/>
        <v>2126315</v>
      </c>
      <c r="L11" s="59"/>
      <c r="M11" s="59"/>
      <c r="N11" s="59"/>
    </row>
    <row r="12" spans="1:14" ht="16.5" customHeight="1">
      <c r="A12" s="22" t="s">
        <v>79</v>
      </c>
      <c r="B12" s="42">
        <v>20708</v>
      </c>
      <c r="C12" s="42">
        <v>17981</v>
      </c>
      <c r="D12" s="42">
        <v>22382</v>
      </c>
      <c r="E12" s="42">
        <v>15212</v>
      </c>
      <c r="F12" s="42">
        <v>12566</v>
      </c>
      <c r="G12" s="42">
        <v>11509</v>
      </c>
      <c r="H12" s="42">
        <v>11663</v>
      </c>
      <c r="I12" s="42">
        <v>18088</v>
      </c>
      <c r="J12" s="42">
        <v>4924</v>
      </c>
      <c r="K12" s="38">
        <f t="shared" si="1"/>
        <v>135033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276906</v>
      </c>
      <c r="C13" s="42">
        <f>+C11-C12</f>
        <v>222826</v>
      </c>
      <c r="D13" s="42">
        <f>+D11-D12</f>
        <v>275811</v>
      </c>
      <c r="E13" s="42">
        <f aca="true" t="shared" si="3" ref="E13:J13">+E11-E12</f>
        <v>149846</v>
      </c>
      <c r="F13" s="42">
        <f t="shared" si="3"/>
        <v>195916</v>
      </c>
      <c r="G13" s="42">
        <f t="shared" si="3"/>
        <v>198620</v>
      </c>
      <c r="H13" s="42">
        <f t="shared" si="3"/>
        <v>233087</v>
      </c>
      <c r="I13" s="42">
        <f t="shared" si="3"/>
        <v>325490</v>
      </c>
      <c r="J13" s="42">
        <f t="shared" si="3"/>
        <v>112780</v>
      </c>
      <c r="K13" s="38">
        <f t="shared" si="1"/>
        <v>1991282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1.177633169803842</v>
      </c>
      <c r="C18" s="39">
        <v>1.254902058492165</v>
      </c>
      <c r="D18" s="39">
        <v>1.145931225750774</v>
      </c>
      <c r="E18" s="39">
        <v>1.43189734058778</v>
      </c>
      <c r="F18" s="39">
        <v>1.079213478526306</v>
      </c>
      <c r="G18" s="39">
        <v>1.186389453353197</v>
      </c>
      <c r="H18" s="39">
        <v>1.181302959049986</v>
      </c>
      <c r="I18" s="39">
        <v>1.123422779518579</v>
      </c>
      <c r="J18" s="39">
        <v>1.038964424058171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1728861.41</v>
      </c>
      <c r="C20" s="36">
        <f aca="true" t="shared" si="4" ref="C20:J20">SUM(C21:C28)</f>
        <v>1657044.6400000001</v>
      </c>
      <c r="D20" s="36">
        <f t="shared" si="4"/>
        <v>2051182.8599999996</v>
      </c>
      <c r="E20" s="36">
        <f t="shared" si="4"/>
        <v>1247912.6099999999</v>
      </c>
      <c r="F20" s="36">
        <f t="shared" si="4"/>
        <v>1250965.49</v>
      </c>
      <c r="G20" s="36">
        <f t="shared" si="4"/>
        <v>1355777.67</v>
      </c>
      <c r="H20" s="36">
        <f t="shared" si="4"/>
        <v>1247361.05</v>
      </c>
      <c r="I20" s="36">
        <f t="shared" si="4"/>
        <v>1747963.89</v>
      </c>
      <c r="J20" s="36">
        <f t="shared" si="4"/>
        <v>609756.9400000001</v>
      </c>
      <c r="K20" s="36">
        <f aca="true" t="shared" si="5" ref="K20:K28">SUM(B20:J20)</f>
        <v>12896826.56</v>
      </c>
      <c r="L20"/>
      <c r="M20"/>
      <c r="N20"/>
    </row>
    <row r="21" spans="1:14" ht="16.5" customHeight="1">
      <c r="A21" s="35" t="s">
        <v>28</v>
      </c>
      <c r="B21" s="58">
        <f>ROUND((B15+B16)*B7,2)</f>
        <v>1417103.73</v>
      </c>
      <c r="C21" s="58">
        <f>ROUND((C15+C16)*C7,2)</f>
        <v>1272640.3</v>
      </c>
      <c r="D21" s="58">
        <f aca="true" t="shared" si="6" ref="D21:J21">ROUND((D15+D16)*D7,2)</f>
        <v>1724418.49</v>
      </c>
      <c r="E21" s="58">
        <f t="shared" si="6"/>
        <v>840578.77</v>
      </c>
      <c r="F21" s="58">
        <f t="shared" si="6"/>
        <v>1116770.08</v>
      </c>
      <c r="G21" s="58">
        <f t="shared" si="6"/>
        <v>1103428.22</v>
      </c>
      <c r="H21" s="58">
        <f t="shared" si="6"/>
        <v>1015424.66</v>
      </c>
      <c r="I21" s="58">
        <f t="shared" si="6"/>
        <v>1481803.23</v>
      </c>
      <c r="J21" s="58">
        <f t="shared" si="6"/>
        <v>562948.4</v>
      </c>
      <c r="K21" s="30">
        <f t="shared" si="5"/>
        <v>10535115.88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251724.63</v>
      </c>
      <c r="C22" s="30">
        <f t="shared" si="7"/>
        <v>324398.63</v>
      </c>
      <c r="D22" s="30">
        <f t="shared" si="7"/>
        <v>251646.5</v>
      </c>
      <c r="E22" s="30">
        <f t="shared" si="7"/>
        <v>363043.74</v>
      </c>
      <c r="F22" s="30">
        <f t="shared" si="7"/>
        <v>88463.24</v>
      </c>
      <c r="G22" s="30">
        <f t="shared" si="7"/>
        <v>205667.38</v>
      </c>
      <c r="H22" s="30">
        <f t="shared" si="7"/>
        <v>184099.5</v>
      </c>
      <c r="I22" s="30">
        <f t="shared" si="7"/>
        <v>182888.27</v>
      </c>
      <c r="J22" s="30">
        <f t="shared" si="7"/>
        <v>21934.96</v>
      </c>
      <c r="K22" s="30">
        <f t="shared" si="5"/>
        <v>1873866.85</v>
      </c>
      <c r="L22"/>
      <c r="M22"/>
      <c r="N22"/>
    </row>
    <row r="23" spans="1:14" ht="16.5" customHeight="1">
      <c r="A23" s="18" t="s">
        <v>26</v>
      </c>
      <c r="B23" s="30">
        <v>55333.18</v>
      </c>
      <c r="C23" s="30">
        <v>53583.56</v>
      </c>
      <c r="D23" s="30">
        <v>66201.47</v>
      </c>
      <c r="E23" s="30">
        <v>38578.71</v>
      </c>
      <c r="F23" s="30">
        <v>41876.19</v>
      </c>
      <c r="G23" s="30">
        <v>42644.22</v>
      </c>
      <c r="H23" s="30">
        <v>41969.53</v>
      </c>
      <c r="I23" s="30">
        <v>76590.01</v>
      </c>
      <c r="J23" s="30">
        <v>21986.01</v>
      </c>
      <c r="K23" s="30">
        <f t="shared" si="5"/>
        <v>438762.88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1456.59</v>
      </c>
      <c r="C26" s="30">
        <v>1396.02</v>
      </c>
      <c r="D26" s="30">
        <v>1727.72</v>
      </c>
      <c r="E26" s="30">
        <v>1049.9</v>
      </c>
      <c r="F26" s="30">
        <v>1052.78</v>
      </c>
      <c r="G26" s="30">
        <v>1142.2</v>
      </c>
      <c r="H26" s="30">
        <v>1049.9</v>
      </c>
      <c r="I26" s="30">
        <v>1471.01</v>
      </c>
      <c r="J26" s="30">
        <v>513.41</v>
      </c>
      <c r="K26" s="30">
        <f t="shared" si="5"/>
        <v>10859.529999999999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1064.63</v>
      </c>
      <c r="E28" s="30">
        <v>611.12</v>
      </c>
      <c r="F28" s="30">
        <v>637.91</v>
      </c>
      <c r="G28" s="30">
        <v>725.65</v>
      </c>
      <c r="H28" s="30">
        <v>735.43</v>
      </c>
      <c r="I28" s="30">
        <v>1055.92</v>
      </c>
      <c r="J28" s="30">
        <v>334.16</v>
      </c>
      <c r="K28" s="30">
        <f t="shared" si="5"/>
        <v>6992.25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-130113.07</v>
      </c>
      <c r="C31" s="30">
        <f t="shared" si="8"/>
        <v>-88318.05</v>
      </c>
      <c r="D31" s="30">
        <f t="shared" si="8"/>
        <v>-131102.23000000007</v>
      </c>
      <c r="E31" s="30">
        <f t="shared" si="8"/>
        <v>-171501.56</v>
      </c>
      <c r="F31" s="30">
        <f t="shared" si="8"/>
        <v>-64910.94</v>
      </c>
      <c r="G31" s="30">
        <f t="shared" si="8"/>
        <v>-109477.85</v>
      </c>
      <c r="H31" s="30">
        <f t="shared" si="8"/>
        <v>-49763.719999999994</v>
      </c>
      <c r="I31" s="30">
        <f t="shared" si="8"/>
        <v>-127361.11000000002</v>
      </c>
      <c r="J31" s="30">
        <f t="shared" si="8"/>
        <v>-35722.43000000003</v>
      </c>
      <c r="K31" s="30">
        <f aca="true" t="shared" si="9" ref="K31:K41">SUM(B31:J31)</f>
        <v>-908270.9600000001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-122013.5</v>
      </c>
      <c r="C32" s="30">
        <f t="shared" si="10"/>
        <v>-80555.3</v>
      </c>
      <c r="D32" s="30">
        <f t="shared" si="10"/>
        <v>-96714.45</v>
      </c>
      <c r="E32" s="30">
        <f t="shared" si="10"/>
        <v>-116163.45999999999</v>
      </c>
      <c r="F32" s="30">
        <f t="shared" si="10"/>
        <v>-59056.8</v>
      </c>
      <c r="G32" s="30">
        <f t="shared" si="10"/>
        <v>-103126.51000000001</v>
      </c>
      <c r="H32" s="30">
        <f t="shared" si="10"/>
        <v>-43925.619999999995</v>
      </c>
      <c r="I32" s="30">
        <f t="shared" si="10"/>
        <v>-109281.35</v>
      </c>
      <c r="J32" s="30">
        <f t="shared" si="10"/>
        <v>-25693.690000000002</v>
      </c>
      <c r="K32" s="30">
        <f t="shared" si="9"/>
        <v>-756530.6799999999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-78636.8</v>
      </c>
      <c r="C33" s="30">
        <f t="shared" si="11"/>
        <v>-75341.2</v>
      </c>
      <c r="D33" s="30">
        <f t="shared" si="11"/>
        <v>-75165.2</v>
      </c>
      <c r="E33" s="30">
        <f t="shared" si="11"/>
        <v>-50811.2</v>
      </c>
      <c r="F33" s="30">
        <f t="shared" si="11"/>
        <v>-59056.8</v>
      </c>
      <c r="G33" s="30">
        <f t="shared" si="11"/>
        <v>-30518.4</v>
      </c>
      <c r="H33" s="30">
        <f t="shared" si="11"/>
        <v>-26958.8</v>
      </c>
      <c r="I33" s="30">
        <f t="shared" si="11"/>
        <v>-82803.6</v>
      </c>
      <c r="J33" s="30">
        <f t="shared" si="11"/>
        <v>-17525.2</v>
      </c>
      <c r="K33" s="30">
        <f t="shared" si="9"/>
        <v>-496817.2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-43376.7</v>
      </c>
      <c r="C36" s="30">
        <v>-5214.1</v>
      </c>
      <c r="D36" s="30">
        <v>-21549.25</v>
      </c>
      <c r="E36" s="30">
        <v>-65352.26</v>
      </c>
      <c r="F36" s="26">
        <v>0</v>
      </c>
      <c r="G36" s="30">
        <v>-72608.11</v>
      </c>
      <c r="H36" s="30">
        <v>-16966.82</v>
      </c>
      <c r="I36" s="30">
        <v>-26477.75</v>
      </c>
      <c r="J36" s="30">
        <v>-8168.49</v>
      </c>
      <c r="K36" s="30">
        <f t="shared" si="9"/>
        <v>-259713.47999999998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-8099.57</v>
      </c>
      <c r="C37" s="27">
        <f t="shared" si="12"/>
        <v>-7762.75</v>
      </c>
      <c r="D37" s="27">
        <f t="shared" si="12"/>
        <v>-34387.780000000064</v>
      </c>
      <c r="E37" s="27">
        <f t="shared" si="12"/>
        <v>-55338.1</v>
      </c>
      <c r="F37" s="27">
        <f t="shared" si="12"/>
        <v>-5854.14</v>
      </c>
      <c r="G37" s="27">
        <f t="shared" si="12"/>
        <v>-6351.34</v>
      </c>
      <c r="H37" s="27">
        <f t="shared" si="12"/>
        <v>-5838.1</v>
      </c>
      <c r="I37" s="27">
        <f t="shared" si="12"/>
        <v>-18079.760000000002</v>
      </c>
      <c r="J37" s="27">
        <f t="shared" si="12"/>
        <v>-10028.740000000025</v>
      </c>
      <c r="K37" s="30">
        <f t="shared" si="9"/>
        <v>-151740.2800000001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27">
        <v>-49500</v>
      </c>
      <c r="F41" s="17">
        <v>0</v>
      </c>
      <c r="G41" s="17">
        <v>0</v>
      </c>
      <c r="H41" s="17">
        <v>0</v>
      </c>
      <c r="I41" s="27">
        <v>-9900</v>
      </c>
      <c r="J41" s="17">
        <v>0</v>
      </c>
      <c r="K41" s="30">
        <f t="shared" si="9"/>
        <v>-59400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-8099.57</v>
      </c>
      <c r="C47" s="17">
        <v>-7762.75</v>
      </c>
      <c r="D47" s="17">
        <v>-9607.21</v>
      </c>
      <c r="E47" s="17">
        <v>-5838.1</v>
      </c>
      <c r="F47" s="17">
        <v>-5854.14</v>
      </c>
      <c r="G47" s="17">
        <v>-6351.34</v>
      </c>
      <c r="H47" s="17">
        <v>-5838.1</v>
      </c>
      <c r="I47" s="17">
        <v>-8179.76</v>
      </c>
      <c r="J47" s="17">
        <v>-2854.9</v>
      </c>
      <c r="K47" s="30">
        <f t="shared" si="13"/>
        <v>-60385.87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1598748.3399999999</v>
      </c>
      <c r="C54" s="27">
        <f t="shared" si="15"/>
        <v>1568726.59</v>
      </c>
      <c r="D54" s="27">
        <f t="shared" si="15"/>
        <v>1920080.6299999997</v>
      </c>
      <c r="E54" s="27">
        <f t="shared" si="15"/>
        <v>1076411.0499999998</v>
      </c>
      <c r="F54" s="27">
        <f t="shared" si="15"/>
        <v>1186054.55</v>
      </c>
      <c r="G54" s="27">
        <f t="shared" si="15"/>
        <v>1246299.8199999998</v>
      </c>
      <c r="H54" s="27">
        <f t="shared" si="15"/>
        <v>1197597.33</v>
      </c>
      <c r="I54" s="27">
        <f t="shared" si="15"/>
        <v>1620602.7799999998</v>
      </c>
      <c r="J54" s="27">
        <f t="shared" si="15"/>
        <v>574034.51</v>
      </c>
      <c r="K54" s="20">
        <f>SUM(B54:J54)</f>
        <v>11988555.599999998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1598748.3399999999</v>
      </c>
      <c r="C60" s="10">
        <f t="shared" si="17"/>
        <v>1568726.592072793</v>
      </c>
      <c r="D60" s="10">
        <f t="shared" si="17"/>
        <v>1920080.6338654426</v>
      </c>
      <c r="E60" s="10">
        <f t="shared" si="17"/>
        <v>1076411.0452437608</v>
      </c>
      <c r="F60" s="10">
        <f t="shared" si="17"/>
        <v>1186054.5527215234</v>
      </c>
      <c r="G60" s="10">
        <f t="shared" si="17"/>
        <v>1246299.8226815916</v>
      </c>
      <c r="H60" s="10">
        <f t="shared" si="17"/>
        <v>1197597.3254995686</v>
      </c>
      <c r="I60" s="10">
        <f>SUM(I61:I73)</f>
        <v>1620602.79</v>
      </c>
      <c r="J60" s="10">
        <f t="shared" si="17"/>
        <v>574034.5101477219</v>
      </c>
      <c r="K60" s="5">
        <f>SUM(K61:K73)</f>
        <v>11988555.612232402</v>
      </c>
      <c r="L60" s="9"/>
    </row>
    <row r="61" spans="1:12" ht="16.5" customHeight="1">
      <c r="A61" s="7" t="s">
        <v>56</v>
      </c>
      <c r="B61" s="8">
        <v>1397146.17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1397146.17</v>
      </c>
      <c r="L61"/>
    </row>
    <row r="62" spans="1:12" ht="16.5" customHeight="1">
      <c r="A62" s="7" t="s">
        <v>57</v>
      </c>
      <c r="B62" s="8">
        <v>201602.17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201602.17</v>
      </c>
      <c r="L62"/>
    </row>
    <row r="63" spans="1:12" ht="16.5" customHeight="1">
      <c r="A63" s="7" t="s">
        <v>4</v>
      </c>
      <c r="B63" s="6">
        <v>0</v>
      </c>
      <c r="C63" s="8">
        <v>1568726.592072793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1568726.592072793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1920080.6338654426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1920080.6338654426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1076411.0452437608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1076411.0452437608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1186054.5527215234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1186054.5527215234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1246299.8226815916</v>
      </c>
      <c r="H67" s="6">
        <v>0</v>
      </c>
      <c r="I67" s="6">
        <v>0</v>
      </c>
      <c r="J67" s="6">
        <v>0</v>
      </c>
      <c r="K67" s="5">
        <f t="shared" si="18"/>
        <v>1246299.8226815916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1197597.3254995686</v>
      </c>
      <c r="I68" s="6">
        <v>0</v>
      </c>
      <c r="J68" s="6">
        <v>0</v>
      </c>
      <c r="K68" s="5">
        <f t="shared" si="18"/>
        <v>1197597.3254995686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603836.6</v>
      </c>
      <c r="J70" s="6">
        <v>0</v>
      </c>
      <c r="K70" s="5">
        <f t="shared" si="18"/>
        <v>603836.6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1016766.19</v>
      </c>
      <c r="J71" s="6">
        <v>0</v>
      </c>
      <c r="K71" s="5">
        <f t="shared" si="18"/>
        <v>1016766.19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574034.5101477219</v>
      </c>
      <c r="K72" s="5">
        <f t="shared" si="18"/>
        <v>574034.5101477219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2023-02-08T17:51:53Z</dcterms:modified>
  <cp:category/>
  <cp:version/>
  <cp:contentType/>
  <cp:contentStatus/>
</cp:coreProperties>
</file>