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<sst xmlns="http://schemas.openxmlformats.org/spreadsheetml/2006/main" count="86" uniqueCount="85">
  <si>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</si>
  <si>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</si>
  <si>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</si>
  <si>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</si>
  <si>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</si>
  <si>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</si>
  <si>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</si>
  <si>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</si>
  <si>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</si>
  <si>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</si>
  <si>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</si>
  <si>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</si>
  <si>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</si>
  <si>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</si>
  <si>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</si>
  <si>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</si>
  <si>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</si>
  <si>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</si>
  <si>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</si>
  <si>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</si>
  <si>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</si>
  <si>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</si>
  <si>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</si>
  <si>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</si>
  <si>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</si>
  <si>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</si>
  <si>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</si>
  <si>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</si>
  <si>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</si>
  <si>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</si>
  <si>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</si>
  <si>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</si>
  <si>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</si>
  <si>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</si>
  <si>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</si>
  <si>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</si>
  <si>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</si>
  <si>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</si>
  <si>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</si>
  <si>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</si>
  <si>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</si>
  <si>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</si>
  <si>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</si>
  <si>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</si>
  <si>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</si>
  <si>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</si>
  <si>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</si>
  <si>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</si>
  <si>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</si>
  <si>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</si>
  <si>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</si>
  <si>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</si>
  <si>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</si>
  <si>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</si>
  <si>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</si>
  <si>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</si>
  <si>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</si>
  <si>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</si>
  <si>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</si>
  <si>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</si>
  <si>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</si>
  <si>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</si>
  <si>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</si>
  <si>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</si>
  <si>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</si>
  <si>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</si>
  <si>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</si>
  <si>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</si>
  <si>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</si>
  <si>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</si>
  <si>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</si>
  <si>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</si>
  <si>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</si>
  <si>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</si>
  <si>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</si>
  <si>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</si>
  <si>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</si>
  <si>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</si>
  <si>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</si>
  <si>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</si>
  <si>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</si>
  <si>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</si>
  <si>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</si>
  <si>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</si>
  <si>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28/02/23 - VENCIMENTO 07/03/23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</si>
</sst>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87493</v>
      </c>
      <c r="C7" s="10">
        <f aca="true" t="shared" si="0" ref="C7:K7">C8+C11</f>
        <v>107791</v>
      </c>
      <c r="D7" s="10">
        <f t="shared" si="0"/>
        <v>312078</v>
      </c>
      <c r="E7" s="10">
        <f t="shared" si="0"/>
        <v>250930</v>
      </c>
      <c r="F7" s="10">
        <f t="shared" si="0"/>
        <v>259242</v>
      </c>
      <c r="G7" s="10">
        <f t="shared" si="0"/>
        <v>149990</v>
      </c>
      <c r="H7" s="10">
        <f t="shared" si="0"/>
        <v>82894</v>
      </c>
      <c r="I7" s="10">
        <f t="shared" si="0"/>
        <v>118687</v>
      </c>
      <c r="J7" s="10">
        <f t="shared" si="0"/>
        <v>122028</v>
      </c>
      <c r="K7" s="10">
        <f t="shared" si="0"/>
        <v>215127</v>
      </c>
      <c r="L7" s="10">
        <f aca="true" t="shared" si="1" ref="L7:L13">SUM(B7:K7)</f>
        <v>1706260</v>
      </c>
      <c r="M7" s="11"/>
    </row>
    <row r="8" spans="1:13" ht="17.25" customHeight="1">
      <c r="A8" s="12" t="s">
        <v>82</v>
      </c>
      <c r="B8" s="13">
        <f>B9+B10</f>
        <v>5649</v>
      </c>
      <c r="C8" s="13">
        <f aca="true" t="shared" si="2" ref="C8:K8">C9+C10</f>
        <v>6249</v>
      </c>
      <c r="D8" s="13">
        <f t="shared" si="2"/>
        <v>18975</v>
      </c>
      <c r="E8" s="13">
        <f t="shared" si="2"/>
        <v>13181</v>
      </c>
      <c r="F8" s="13">
        <f t="shared" si="2"/>
        <v>12284</v>
      </c>
      <c r="G8" s="13">
        <f t="shared" si="2"/>
        <v>9625</v>
      </c>
      <c r="H8" s="13">
        <f t="shared" si="2"/>
        <v>4889</v>
      </c>
      <c r="I8" s="13">
        <f t="shared" si="2"/>
        <v>5408</v>
      </c>
      <c r="J8" s="13">
        <f t="shared" si="2"/>
        <v>7486</v>
      </c>
      <c r="K8" s="13">
        <f t="shared" si="2"/>
        <v>11805</v>
      </c>
      <c r="L8" s="13">
        <f t="shared" si="1"/>
        <v>95551</v>
      </c>
      <c r="M8"/>
    </row>
    <row r="9" spans="1:13" ht="17.25" customHeight="1">
      <c r="A9" s="14" t="s">
        <v>18</v>
      </c>
      <c r="B9" s="15">
        <v>5648</v>
      </c>
      <c r="C9" s="15">
        <v>6249</v>
      </c>
      <c r="D9" s="15">
        <v>18975</v>
      </c>
      <c r="E9" s="15">
        <v>13181</v>
      </c>
      <c r="F9" s="15">
        <v>12284</v>
      </c>
      <c r="G9" s="15">
        <v>9625</v>
      </c>
      <c r="H9" s="15">
        <v>4817</v>
      </c>
      <c r="I9" s="15">
        <v>5408</v>
      </c>
      <c r="J9" s="15">
        <v>7486</v>
      </c>
      <c r="K9" s="15">
        <v>11805</v>
      </c>
      <c r="L9" s="13">
        <f t="shared" si="1"/>
        <v>95478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72</v>
      </c>
      <c r="I10" s="15">
        <v>0</v>
      </c>
      <c r="J10" s="15">
        <v>0</v>
      </c>
      <c r="K10" s="15">
        <v>0</v>
      </c>
      <c r="L10" s="13">
        <f t="shared" si="1"/>
        <v>73</v>
      </c>
      <c r="M10"/>
    </row>
    <row r="11" spans="1:13" ht="17.25" customHeight="1">
      <c r="A11" s="12" t="s">
        <v>71</v>
      </c>
      <c r="B11" s="15">
        <v>81844</v>
      </c>
      <c r="C11" s="15">
        <v>101542</v>
      </c>
      <c r="D11" s="15">
        <v>293103</v>
      </c>
      <c r="E11" s="15">
        <v>237749</v>
      </c>
      <c r="F11" s="15">
        <v>246958</v>
      </c>
      <c r="G11" s="15">
        <v>140365</v>
      </c>
      <c r="H11" s="15">
        <v>78005</v>
      </c>
      <c r="I11" s="15">
        <v>113279</v>
      </c>
      <c r="J11" s="15">
        <v>114542</v>
      </c>
      <c r="K11" s="15">
        <v>203322</v>
      </c>
      <c r="L11" s="13">
        <f t="shared" si="1"/>
        <v>1610709</v>
      </c>
      <c r="M11" s="60"/>
    </row>
    <row r="12" spans="1:13" ht="17.25" customHeight="1">
      <c r="A12" s="14" t="s">
        <v>83</v>
      </c>
      <c r="B12" s="15">
        <v>8357</v>
      </c>
      <c r="C12" s="15">
        <v>7175</v>
      </c>
      <c r="D12" s="15">
        <v>23574</v>
      </c>
      <c r="E12" s="15">
        <v>20754</v>
      </c>
      <c r="F12" s="15">
        <v>18364</v>
      </c>
      <c r="G12" s="15">
        <v>11802</v>
      </c>
      <c r="H12" s="15">
        <v>6675</v>
      </c>
      <c r="I12" s="15">
        <v>6197</v>
      </c>
      <c r="J12" s="15">
        <v>7711</v>
      </c>
      <c r="K12" s="15">
        <v>12459</v>
      </c>
      <c r="L12" s="13">
        <f t="shared" si="1"/>
        <v>123068</v>
      </c>
      <c r="M12" s="60"/>
    </row>
    <row r="13" spans="1:13" ht="17.25" customHeight="1">
      <c r="A13" s="14" t="s">
        <v>72</v>
      </c>
      <c r="B13" s="15">
        <f>+B11-B12</f>
        <v>73487</v>
      </c>
      <c r="C13" s="15">
        <f aca="true" t="shared" si="3" ref="C13:K13">+C11-C12</f>
        <v>94367</v>
      </c>
      <c r="D13" s="15">
        <f t="shared" si="3"/>
        <v>269529</v>
      </c>
      <c r="E13" s="15">
        <f t="shared" si="3"/>
        <v>216995</v>
      </c>
      <c r="F13" s="15">
        <f t="shared" si="3"/>
        <v>228594</v>
      </c>
      <c r="G13" s="15">
        <f t="shared" si="3"/>
        <v>128563</v>
      </c>
      <c r="H13" s="15">
        <f t="shared" si="3"/>
        <v>71330</v>
      </c>
      <c r="I13" s="15">
        <f t="shared" si="3"/>
        <v>107082</v>
      </c>
      <c r="J13" s="15">
        <f t="shared" si="3"/>
        <v>106831</v>
      </c>
      <c r="K13" s="15">
        <f t="shared" si="3"/>
        <v>190863</v>
      </c>
      <c r="L13" s="13">
        <f t="shared" si="1"/>
        <v>1487641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-0.0769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1.255023860140429</v>
      </c>
      <c r="C18" s="22">
        <v>1.168826993295619</v>
      </c>
      <c r="D18" s="22">
        <v>1.031111176106532</v>
      </c>
      <c r="E18" s="22">
        <v>1.080973975633903</v>
      </c>
      <c r="F18" s="22">
        <v>1.229989494657463</v>
      </c>
      <c r="G18" s="22">
        <v>1.156432820512956</v>
      </c>
      <c r="H18" s="22">
        <v>1.041315600032272</v>
      </c>
      <c r="I18" s="22">
        <v>1.150456026551411</v>
      </c>
      <c r="J18" s="22">
        <v>1.269788200494655</v>
      </c>
      <c r="K18" s="22">
        <v>1.099529160155723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797421.7</v>
      </c>
      <c r="C20" s="25">
        <f aca="true" t="shared" si="4" ref="C20:K20">SUM(C21:C28)</f>
        <v>535041.04</v>
      </c>
      <c r="D20" s="25">
        <f t="shared" si="4"/>
        <v>1631174.9999999998</v>
      </c>
      <c r="E20" s="25">
        <f t="shared" si="4"/>
        <v>1387527.3499999996</v>
      </c>
      <c r="F20" s="25">
        <f t="shared" si="4"/>
        <v>1463216.63</v>
      </c>
      <c r="G20" s="25">
        <f t="shared" si="4"/>
        <v>871848.97</v>
      </c>
      <c r="H20" s="25">
        <f t="shared" si="4"/>
        <v>481166.16000000003</v>
      </c>
      <c r="I20" s="25">
        <f t="shared" si="4"/>
        <v>616752.9199999999</v>
      </c>
      <c r="J20" s="25">
        <f t="shared" si="4"/>
        <v>761131.7299999999</v>
      </c>
      <c r="K20" s="25">
        <f t="shared" si="4"/>
        <v>944774.68</v>
      </c>
      <c r="L20" s="25">
        <f>SUM(B20:K20)</f>
        <v>9490056.18</v>
      </c>
      <c r="M20"/>
    </row>
    <row r="21" spans="1:13" ht="17.25" customHeight="1">
      <c r="A21" s="26" t="s">
        <v>22</v>
      </c>
      <c r="B21" s="56">
        <f>ROUND((B15+B16)*B7,2)</f>
        <v>630378.32</v>
      </c>
      <c r="C21" s="56">
        <f aca="true" t="shared" si="5" ref="C21:K21">ROUND((C15+C16)*C7,2)</f>
        <v>442331.15</v>
      </c>
      <c r="D21" s="56">
        <f t="shared" si="5"/>
        <v>1524188.95</v>
      </c>
      <c r="E21" s="56">
        <f t="shared" si="5"/>
        <v>1241400.9</v>
      </c>
      <c r="F21" s="56">
        <f t="shared" si="5"/>
        <v>1133198.63</v>
      </c>
      <c r="G21" s="56">
        <f t="shared" si="5"/>
        <v>720911.94</v>
      </c>
      <c r="H21" s="56">
        <f t="shared" si="5"/>
        <v>438873.99</v>
      </c>
      <c r="I21" s="56">
        <f t="shared" si="5"/>
        <v>520988.46</v>
      </c>
      <c r="J21" s="56">
        <f t="shared" si="5"/>
        <v>576887.37</v>
      </c>
      <c r="K21" s="56">
        <f t="shared" si="5"/>
        <v>830497.78</v>
      </c>
      <c r="L21" s="33">
        <f aca="true" t="shared" si="6" ref="L21:L28">SUM(B21:K21)</f>
        <v>8059657.489999999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160761.51</v>
      </c>
      <c r="C22" s="33">
        <f t="shared" si="7"/>
        <v>74677.44</v>
      </c>
      <c r="D22" s="33">
        <f t="shared" si="7"/>
        <v>47419.31</v>
      </c>
      <c r="E22" s="33">
        <f t="shared" si="7"/>
        <v>100521.17</v>
      </c>
      <c r="F22" s="33">
        <f t="shared" si="7"/>
        <v>260623.78</v>
      </c>
      <c r="G22" s="33">
        <f t="shared" si="7"/>
        <v>112774.29</v>
      </c>
      <c r="H22" s="33">
        <f t="shared" si="7"/>
        <v>18132.34</v>
      </c>
      <c r="I22" s="33">
        <f t="shared" si="7"/>
        <v>78385.85</v>
      </c>
      <c r="J22" s="33">
        <f t="shared" si="7"/>
        <v>155637.41</v>
      </c>
      <c r="K22" s="33">
        <f t="shared" si="7"/>
        <v>82658.75</v>
      </c>
      <c r="L22" s="33">
        <f t="shared" si="6"/>
        <v>1091591.85</v>
      </c>
      <c r="M22"/>
    </row>
    <row r="23" spans="1:13" ht="17.25" customHeight="1">
      <c r="A23" s="27" t="s">
        <v>24</v>
      </c>
      <c r="B23" s="33">
        <v>3183.02</v>
      </c>
      <c r="C23" s="33">
        <v>15284.29</v>
      </c>
      <c r="D23" s="33">
        <v>53092.65</v>
      </c>
      <c r="E23" s="33">
        <v>39633.23</v>
      </c>
      <c r="F23" s="33">
        <v>65189.31</v>
      </c>
      <c r="G23" s="33">
        <v>36848.24</v>
      </c>
      <c r="H23" s="33">
        <v>21505.17</v>
      </c>
      <c r="I23" s="33">
        <v>14495.61</v>
      </c>
      <c r="J23" s="33">
        <v>23600.95</v>
      </c>
      <c r="K23" s="33">
        <v>26268.06</v>
      </c>
      <c r="L23" s="33">
        <f t="shared" si="6"/>
        <v>299100.52999999997</v>
      </c>
      <c r="M23"/>
    </row>
    <row r="24" spans="1:13" ht="17.25" customHeight="1">
      <c r="A24" s="27" t="s">
        <v>25</v>
      </c>
      <c r="B24" s="33">
        <v>1914.74</v>
      </c>
      <c r="C24" s="29">
        <v>1914.74</v>
      </c>
      <c r="D24" s="29">
        <v>3829.48</v>
      </c>
      <c r="E24" s="29">
        <v>3829.48</v>
      </c>
      <c r="F24" s="33">
        <v>1914.74</v>
      </c>
      <c r="G24" s="29">
        <v>0</v>
      </c>
      <c r="H24" s="33">
        <v>1914.74</v>
      </c>
      <c r="I24" s="29">
        <v>1914.74</v>
      </c>
      <c r="J24" s="29">
        <v>3829.48</v>
      </c>
      <c r="K24" s="29">
        <v>3829.48</v>
      </c>
      <c r="L24" s="33">
        <f t="shared" si="6"/>
        <v>24891.62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680.7</v>
      </c>
      <c r="C26" s="33">
        <v>455.73</v>
      </c>
      <c r="D26" s="33">
        <v>1393.14</v>
      </c>
      <c r="E26" s="33">
        <v>1185.46</v>
      </c>
      <c r="F26" s="33">
        <v>1248.92</v>
      </c>
      <c r="G26" s="33">
        <v>744.16</v>
      </c>
      <c r="H26" s="33">
        <v>409.58</v>
      </c>
      <c r="I26" s="33">
        <v>527.83</v>
      </c>
      <c r="J26" s="33">
        <v>648.98</v>
      </c>
      <c r="K26" s="33">
        <v>807.62</v>
      </c>
      <c r="L26" s="33">
        <f t="shared" si="6"/>
        <v>8102.12</v>
      </c>
      <c r="M26" s="60"/>
    </row>
    <row r="27" spans="1:13" ht="17.25" customHeight="1">
      <c r="A27" s="27" t="s">
        <v>75</v>
      </c>
      <c r="B27" s="33">
        <v>347.81</v>
      </c>
      <c r="C27" s="33">
        <v>262.51</v>
      </c>
      <c r="D27" s="33">
        <v>853.39</v>
      </c>
      <c r="E27" s="33">
        <v>652.66</v>
      </c>
      <c r="F27" s="33">
        <v>711.87</v>
      </c>
      <c r="G27" s="33">
        <v>397.23</v>
      </c>
      <c r="H27" s="33">
        <v>225.26</v>
      </c>
      <c r="I27" s="33">
        <v>300.33</v>
      </c>
      <c r="J27" s="33">
        <v>361.84</v>
      </c>
      <c r="K27" s="33">
        <v>488.02</v>
      </c>
      <c r="L27" s="33">
        <f t="shared" si="6"/>
        <v>4600.92</v>
      </c>
      <c r="M27" s="60"/>
    </row>
    <row r="28" spans="1:13" ht="17.25" customHeight="1">
      <c r="A28" s="27" t="s">
        <v>76</v>
      </c>
      <c r="B28" s="33">
        <v>155.6</v>
      </c>
      <c r="C28" s="33">
        <v>115.18</v>
      </c>
      <c r="D28" s="33">
        <v>398.08</v>
      </c>
      <c r="E28" s="33">
        <v>304.45</v>
      </c>
      <c r="F28" s="33">
        <v>329.38</v>
      </c>
      <c r="G28" s="33">
        <v>173.11</v>
      </c>
      <c r="H28" s="33">
        <v>105.08</v>
      </c>
      <c r="I28" s="33">
        <v>140.1</v>
      </c>
      <c r="J28" s="33">
        <v>165.7</v>
      </c>
      <c r="K28" s="33">
        <v>224.97</v>
      </c>
      <c r="L28" s="33">
        <f t="shared" si="6"/>
        <v>2111.65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-133477.86000000002</v>
      </c>
      <c r="C31" s="33">
        <f t="shared" si="8"/>
        <v>-30029.719999999998</v>
      </c>
      <c r="D31" s="33">
        <f t="shared" si="8"/>
        <v>-91236.72</v>
      </c>
      <c r="E31" s="33">
        <f t="shared" si="8"/>
        <v>1066901.8100000003</v>
      </c>
      <c r="F31" s="33">
        <f t="shared" si="8"/>
        <v>-60994.38</v>
      </c>
      <c r="G31" s="33">
        <f t="shared" si="8"/>
        <v>-46488</v>
      </c>
      <c r="H31" s="33">
        <f t="shared" si="8"/>
        <v>-30460.579999999998</v>
      </c>
      <c r="I31" s="33">
        <f t="shared" si="8"/>
        <v>435597.11</v>
      </c>
      <c r="J31" s="33">
        <f t="shared" si="8"/>
        <v>-36547.12</v>
      </c>
      <c r="K31" s="33">
        <f t="shared" si="8"/>
        <v>-56432.85</v>
      </c>
      <c r="L31" s="33">
        <f aca="true" t="shared" si="9" ref="L31:L38">SUM(B31:K31)</f>
        <v>1016831.6900000001</v>
      </c>
      <c r="M31"/>
    </row>
    <row r="32" spans="1:13" ht="18.75" customHeight="1">
      <c r="A32" s="27" t="s">
        <v>28</v>
      </c>
      <c r="B32" s="33">
        <f>B33+B34+B35+B36</f>
        <v>-24851.2</v>
      </c>
      <c r="C32" s="33">
        <f aca="true" t="shared" si="10" ref="C32:K32">C33+C34+C35+C36</f>
        <v>-27495.6</v>
      </c>
      <c r="D32" s="33">
        <f t="shared" si="10"/>
        <v>-83490</v>
      </c>
      <c r="E32" s="33">
        <f t="shared" si="10"/>
        <v>-57996.4</v>
      </c>
      <c r="F32" s="33">
        <f t="shared" si="10"/>
        <v>-54049.6</v>
      </c>
      <c r="G32" s="33">
        <f t="shared" si="10"/>
        <v>-42350</v>
      </c>
      <c r="H32" s="33">
        <f t="shared" si="10"/>
        <v>-21194.8</v>
      </c>
      <c r="I32" s="33">
        <f t="shared" si="10"/>
        <v>-47467.8</v>
      </c>
      <c r="J32" s="33">
        <f t="shared" si="10"/>
        <v>-32938.4</v>
      </c>
      <c r="K32" s="33">
        <f t="shared" si="10"/>
        <v>-51942</v>
      </c>
      <c r="L32" s="33">
        <f t="shared" si="9"/>
        <v>-443775.8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-24851.2</v>
      </c>
      <c r="C33" s="33">
        <f t="shared" si="11"/>
        <v>-27495.6</v>
      </c>
      <c r="D33" s="33">
        <f t="shared" si="11"/>
        <v>-83490</v>
      </c>
      <c r="E33" s="33">
        <f t="shared" si="11"/>
        <v>-57996.4</v>
      </c>
      <c r="F33" s="33">
        <f t="shared" si="11"/>
        <v>-54049.6</v>
      </c>
      <c r="G33" s="33">
        <f t="shared" si="11"/>
        <v>-42350</v>
      </c>
      <c r="H33" s="33">
        <f t="shared" si="11"/>
        <v>-21194.8</v>
      </c>
      <c r="I33" s="33">
        <f t="shared" si="11"/>
        <v>-23795.2</v>
      </c>
      <c r="J33" s="33">
        <f t="shared" si="11"/>
        <v>-32938.4</v>
      </c>
      <c r="K33" s="33">
        <f t="shared" si="11"/>
        <v>-51942</v>
      </c>
      <c r="L33" s="33">
        <f t="shared" si="9"/>
        <v>-420103.2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-23672.6</v>
      </c>
      <c r="J36" s="17">
        <v>0</v>
      </c>
      <c r="K36" s="17">
        <v>0</v>
      </c>
      <c r="L36" s="33">
        <f t="shared" si="9"/>
        <v>-23672.6</v>
      </c>
      <c r="M36"/>
    </row>
    <row r="37" spans="1:13" s="36" customFormat="1" ht="18.75" customHeight="1">
      <c r="A37" s="27" t="s">
        <v>32</v>
      </c>
      <c r="B37" s="38">
        <f>SUM(B38:B49)</f>
        <v>-108626.66</v>
      </c>
      <c r="C37" s="38">
        <f aca="true" t="shared" si="12" ref="C37:K37">SUM(C38:C49)</f>
        <v>-2534.12</v>
      </c>
      <c r="D37" s="38">
        <f t="shared" si="12"/>
        <v>-7746.72</v>
      </c>
      <c r="E37" s="38">
        <f t="shared" si="12"/>
        <v>1124898.2100000002</v>
      </c>
      <c r="F37" s="38">
        <f t="shared" si="12"/>
        <v>-6944.78</v>
      </c>
      <c r="G37" s="38">
        <f t="shared" si="12"/>
        <v>-4138</v>
      </c>
      <c r="H37" s="38">
        <f t="shared" si="12"/>
        <v>-9265.779999999999</v>
      </c>
      <c r="I37" s="38">
        <f t="shared" si="12"/>
        <v>483064.91</v>
      </c>
      <c r="J37" s="38">
        <f t="shared" si="12"/>
        <v>-3608.72</v>
      </c>
      <c r="K37" s="38">
        <f t="shared" si="12"/>
        <v>-4490.85</v>
      </c>
      <c r="L37" s="33">
        <f t="shared" si="9"/>
        <v>1460607.49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-26788.58</v>
      </c>
      <c r="C39" s="17">
        <v>0</v>
      </c>
      <c r="D39" s="17">
        <v>0</v>
      </c>
      <c r="E39" s="33">
        <v>-6109.86</v>
      </c>
      <c r="F39" s="28">
        <v>0</v>
      </c>
      <c r="G39" s="28">
        <v>0</v>
      </c>
      <c r="H39" s="33">
        <v>-6988.28</v>
      </c>
      <c r="I39" s="17">
        <v>0</v>
      </c>
      <c r="J39" s="28">
        <v>0</v>
      </c>
      <c r="K39" s="17">
        <v>0</v>
      </c>
      <c r="L39" s="33">
        <f>SUM(B39:K39)</f>
        <v>-39886.72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2316600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3338100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-3785.14</v>
      </c>
      <c r="C48" s="17">
        <v>-2534.12</v>
      </c>
      <c r="D48" s="17">
        <v>-7746.72</v>
      </c>
      <c r="E48" s="17">
        <v>-6591.93</v>
      </c>
      <c r="F48" s="17">
        <v>-6944.78</v>
      </c>
      <c r="G48" s="17">
        <v>-4138</v>
      </c>
      <c r="H48" s="17">
        <v>-2277.5</v>
      </c>
      <c r="I48" s="17">
        <v>-2935.09</v>
      </c>
      <c r="J48" s="17">
        <v>-3608.72</v>
      </c>
      <c r="K48" s="17">
        <v>-4490.85</v>
      </c>
      <c r="L48" s="30">
        <f t="shared" si="13"/>
        <v>-45052.85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663943.84</v>
      </c>
      <c r="C55" s="41">
        <f t="shared" si="16"/>
        <v>505011.32000000007</v>
      </c>
      <c r="D55" s="41">
        <f t="shared" si="16"/>
        <v>1539938.2799999998</v>
      </c>
      <c r="E55" s="41">
        <f t="shared" si="16"/>
        <v>2454429.16</v>
      </c>
      <c r="F55" s="41">
        <f t="shared" si="16"/>
        <v>1402222.25</v>
      </c>
      <c r="G55" s="41">
        <f t="shared" si="16"/>
        <v>825360.97</v>
      </c>
      <c r="H55" s="41">
        <f t="shared" si="16"/>
        <v>450705.58</v>
      </c>
      <c r="I55" s="41">
        <f t="shared" si="16"/>
        <v>1052350.0299999998</v>
      </c>
      <c r="J55" s="41">
        <f t="shared" si="16"/>
        <v>724584.6099999999</v>
      </c>
      <c r="K55" s="41">
        <f t="shared" si="16"/>
        <v>888341.8300000001</v>
      </c>
      <c r="L55" s="42">
        <f t="shared" si="14"/>
        <v>10506887.87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663943.85</v>
      </c>
      <c r="C61" s="41">
        <f aca="true" t="shared" si="18" ref="C61:J61">SUM(C62:C73)</f>
        <v>505011.32</v>
      </c>
      <c r="D61" s="41">
        <f t="shared" si="18"/>
        <v>1539938.280833124</v>
      </c>
      <c r="E61" s="41">
        <f t="shared" si="18"/>
        <v>2454429.156186417</v>
      </c>
      <c r="F61" s="41">
        <f t="shared" si="18"/>
        <v>1402222.2501951116</v>
      </c>
      <c r="G61" s="41">
        <f t="shared" si="18"/>
        <v>825360.9681063269</v>
      </c>
      <c r="H61" s="41">
        <f t="shared" si="18"/>
        <v>450705.582221244</v>
      </c>
      <c r="I61" s="41">
        <f>SUM(I62:I78)</f>
        <v>1052350.033543954</v>
      </c>
      <c r="J61" s="41">
        <f t="shared" si="18"/>
        <v>724584.6053857888</v>
      </c>
      <c r="K61" s="41">
        <f>SUM(K62:K75)</f>
        <v>888341.8200000001</v>
      </c>
      <c r="L61" s="46">
        <f>SUM(B61:K61)</f>
        <v>10506887.866471969</v>
      </c>
      <c r="M61" s="40"/>
    </row>
    <row r="62" spans="1:13" ht="18.75" customHeight="1">
      <c r="A62" s="47" t="s">
        <v>46</v>
      </c>
      <c r="B62" s="48">
        <v>663943.85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663943.85</v>
      </c>
      <c r="M62"/>
    </row>
    <row r="63" spans="1:13" ht="18.75" customHeight="1">
      <c r="A63" s="47" t="s">
        <v>55</v>
      </c>
      <c r="B63" s="17">
        <v>0</v>
      </c>
      <c r="C63" s="48">
        <v>441127.39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441127.39</v>
      </c>
      <c r="M63"/>
    </row>
    <row r="64" spans="1:13" ht="18.75" customHeight="1">
      <c r="A64" s="47" t="s">
        <v>56</v>
      </c>
      <c r="B64" s="17">
        <v>0</v>
      </c>
      <c r="C64" s="48">
        <v>63883.93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63883.93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1539938.280833124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1539938.280833124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2454429.156186417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2454429.156186417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1402222.2501951116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1402222.2501951116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825360.9681063269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825360.9681063269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450705.582221244</v>
      </c>
      <c r="I69" s="17">
        <v>0</v>
      </c>
      <c r="J69" s="17">
        <v>0</v>
      </c>
      <c r="K69" s="17">
        <v>0</v>
      </c>
      <c r="L69" s="46">
        <f t="shared" si="19"/>
        <v>450705.582221244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1052350.033543954</v>
      </c>
      <c r="J70" s="17">
        <v>0</v>
      </c>
      <c r="K70" s="17">
        <v>0</v>
      </c>
      <c r="L70" s="46">
        <f t="shared" si="19"/>
        <v>1052350.033543954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724584.6053857888</v>
      </c>
      <c r="K71" s="17">
        <v>0</v>
      </c>
      <c r="L71" s="46">
        <f t="shared" si="19"/>
        <v>724584.6053857888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506799.01</v>
      </c>
      <c r="L72" s="46">
        <f t="shared" si="19"/>
        <v>506799.01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381542.81</v>
      </c>
      <c r="L73" s="46">
        <f t="shared" si="19"/>
        <v>381542.81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2023-03-06T18:15:09Z</dcterms:modified>
  <cp:category/>
  <cp:version/>
  <cp:contentType/>
  <cp:contentStatus/>
</cp:coreProperties>
</file>