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<sst xmlns="http://schemas.openxmlformats.org/spreadsheetml/2006/main" count="86" uniqueCount="85">
  <si>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</si>
  <si>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</si>
  <si>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</si>
  <si>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</si>
  <si>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</si>
  <si>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</si>
  <si>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</si>
  <si>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</si>
  <si>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</si>
  <si>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</si>
  <si>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</si>
  <si>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</si>
  <si>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</si>
  <si>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</si>
  <si>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</si>
  <si>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</si>
  <si>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</si>
  <si>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</si>
  <si>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</si>
  <si>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</si>
  <si>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</si>
  <si>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</si>
  <si>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</si>
  <si>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</si>
  <si>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</si>
  <si>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</si>
  <si>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</si>
  <si>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</si>
  <si>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</si>
  <si>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</si>
  <si>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</si>
  <si>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</si>
  <si>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</si>
  <si>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</si>
  <si>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</si>
  <si>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</si>
  <si>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</si>
  <si>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</si>
  <si>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</si>
  <si>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</si>
  <si>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</si>
  <si>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</si>
  <si>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</si>
  <si>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</si>
  <si>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</si>
  <si>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</si>
  <si>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</si>
  <si>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</si>
  <si>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</si>
  <si>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</si>
  <si>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</si>
  <si>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</si>
  <si>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</si>
  <si>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</si>
  <si>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</si>
  <si>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</si>
  <si>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</si>
  <si>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</si>
  <si>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</si>
  <si>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</si>
  <si>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</si>
  <si>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</si>
  <si>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</si>
  <si>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</si>
  <si>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</si>
  <si>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</si>
  <si>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</si>
  <si>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</si>
  <si>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</si>
  <si>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</si>
  <si>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</si>
  <si>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</si>
  <si>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</si>
  <si>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</si>
  <si>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</si>
  <si>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</si>
  <si>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</si>
  <si>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</si>
  <si>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</si>
  <si>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</si>
  <si>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</si>
  <si>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</si>
  <si>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</si>
  <si>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</si>
  <si>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27/02/23 - VENCIMENTO 06/03/23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</si>
</sst>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87796</v>
      </c>
      <c r="C7" s="10">
        <f aca="true" t="shared" si="0" ref="C7:K7">C8+C11</f>
        <v>106215</v>
      </c>
      <c r="D7" s="10">
        <f t="shared" si="0"/>
        <v>312675</v>
      </c>
      <c r="E7" s="10">
        <f t="shared" si="0"/>
        <v>258885</v>
      </c>
      <c r="F7" s="10">
        <f t="shared" si="0"/>
        <v>264416</v>
      </c>
      <c r="G7" s="10">
        <f t="shared" si="0"/>
        <v>146122</v>
      </c>
      <c r="H7" s="10">
        <f t="shared" si="0"/>
        <v>80760</v>
      </c>
      <c r="I7" s="10">
        <f t="shared" si="0"/>
        <v>115600</v>
      </c>
      <c r="J7" s="10">
        <f t="shared" si="0"/>
        <v>118400</v>
      </c>
      <c r="K7" s="10">
        <f t="shared" si="0"/>
        <v>210599</v>
      </c>
      <c r="L7" s="10">
        <f aca="true" t="shared" si="1" ref="L7:L13">SUM(B7:K7)</f>
        <v>1701468</v>
      </c>
      <c r="M7" s="11"/>
    </row>
    <row r="8" spans="1:13" ht="17.25" customHeight="1">
      <c r="A8" s="12" t="s">
        <v>82</v>
      </c>
      <c r="B8" s="13">
        <f>B9+B10</f>
        <v>5759</v>
      </c>
      <c r="C8" s="13">
        <f aca="true" t="shared" si="2" ref="C8:K8">C9+C10</f>
        <v>6550</v>
      </c>
      <c r="D8" s="13">
        <f t="shared" si="2"/>
        <v>19694</v>
      </c>
      <c r="E8" s="13">
        <f t="shared" si="2"/>
        <v>14518</v>
      </c>
      <c r="F8" s="13">
        <f t="shared" si="2"/>
        <v>13183</v>
      </c>
      <c r="G8" s="13">
        <f t="shared" si="2"/>
        <v>9697</v>
      </c>
      <c r="H8" s="13">
        <f t="shared" si="2"/>
        <v>4687</v>
      </c>
      <c r="I8" s="13">
        <f t="shared" si="2"/>
        <v>5374</v>
      </c>
      <c r="J8" s="13">
        <f t="shared" si="2"/>
        <v>7294</v>
      </c>
      <c r="K8" s="13">
        <f t="shared" si="2"/>
        <v>12024</v>
      </c>
      <c r="L8" s="13">
        <f t="shared" si="1"/>
        <v>98780</v>
      </c>
      <c r="M8"/>
    </row>
    <row r="9" spans="1:13" ht="17.25" customHeight="1">
      <c r="A9" s="14" t="s">
        <v>18</v>
      </c>
      <c r="B9" s="15">
        <v>5756</v>
      </c>
      <c r="C9" s="15">
        <v>6550</v>
      </c>
      <c r="D9" s="15">
        <v>19694</v>
      </c>
      <c r="E9" s="15">
        <v>14518</v>
      </c>
      <c r="F9" s="15">
        <v>13183</v>
      </c>
      <c r="G9" s="15">
        <v>9697</v>
      </c>
      <c r="H9" s="15">
        <v>4621</v>
      </c>
      <c r="I9" s="15">
        <v>5374</v>
      </c>
      <c r="J9" s="15">
        <v>7294</v>
      </c>
      <c r="K9" s="15">
        <v>12024</v>
      </c>
      <c r="L9" s="13">
        <f t="shared" si="1"/>
        <v>98711</v>
      </c>
      <c r="M9"/>
    </row>
    <row r="10" spans="1:13" ht="17.25" customHeight="1">
      <c r="A10" s="14" t="s">
        <v>19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66</v>
      </c>
      <c r="I10" s="15">
        <v>0</v>
      </c>
      <c r="J10" s="15">
        <v>0</v>
      </c>
      <c r="K10" s="15">
        <v>0</v>
      </c>
      <c r="L10" s="13">
        <f t="shared" si="1"/>
        <v>69</v>
      </c>
      <c r="M10"/>
    </row>
    <row r="11" spans="1:13" ht="17.25" customHeight="1">
      <c r="A11" s="12" t="s">
        <v>71</v>
      </c>
      <c r="B11" s="15">
        <v>82037</v>
      </c>
      <c r="C11" s="15">
        <v>99665</v>
      </c>
      <c r="D11" s="15">
        <v>292981</v>
      </c>
      <c r="E11" s="15">
        <v>244367</v>
      </c>
      <c r="F11" s="15">
        <v>251233</v>
      </c>
      <c r="G11" s="15">
        <v>136425</v>
      </c>
      <c r="H11" s="15">
        <v>76073</v>
      </c>
      <c r="I11" s="15">
        <v>110226</v>
      </c>
      <c r="J11" s="15">
        <v>111106</v>
      </c>
      <c r="K11" s="15">
        <v>198575</v>
      </c>
      <c r="L11" s="13">
        <f t="shared" si="1"/>
        <v>1602688</v>
      </c>
      <c r="M11" s="60"/>
    </row>
    <row r="12" spans="1:13" ht="17.25" customHeight="1">
      <c r="A12" s="14" t="s">
        <v>83</v>
      </c>
      <c r="B12" s="15">
        <v>8894</v>
      </c>
      <c r="C12" s="15">
        <v>6870</v>
      </c>
      <c r="D12" s="15">
        <v>24105</v>
      </c>
      <c r="E12" s="15">
        <v>22533</v>
      </c>
      <c r="F12" s="15">
        <v>19671</v>
      </c>
      <c r="G12" s="15">
        <v>11662</v>
      </c>
      <c r="H12" s="15">
        <v>6674</v>
      </c>
      <c r="I12" s="15">
        <v>6287</v>
      </c>
      <c r="J12" s="15">
        <v>7810</v>
      </c>
      <c r="K12" s="15">
        <v>12530</v>
      </c>
      <c r="L12" s="13">
        <f t="shared" si="1"/>
        <v>127036</v>
      </c>
      <c r="M12" s="60"/>
    </row>
    <row r="13" spans="1:13" ht="17.25" customHeight="1">
      <c r="A13" s="14" t="s">
        <v>72</v>
      </c>
      <c r="B13" s="15">
        <f>+B11-B12</f>
        <v>73143</v>
      </c>
      <c r="C13" s="15">
        <f aca="true" t="shared" si="3" ref="C13:K13">+C11-C12</f>
        <v>92795</v>
      </c>
      <c r="D13" s="15">
        <f t="shared" si="3"/>
        <v>268876</v>
      </c>
      <c r="E13" s="15">
        <f t="shared" si="3"/>
        <v>221834</v>
      </c>
      <c r="F13" s="15">
        <f t="shared" si="3"/>
        <v>231562</v>
      </c>
      <c r="G13" s="15">
        <f t="shared" si="3"/>
        <v>124763</v>
      </c>
      <c r="H13" s="15">
        <f t="shared" si="3"/>
        <v>69399</v>
      </c>
      <c r="I13" s="15">
        <f t="shared" si="3"/>
        <v>103939</v>
      </c>
      <c r="J13" s="15">
        <f t="shared" si="3"/>
        <v>103296</v>
      </c>
      <c r="K13" s="15">
        <f t="shared" si="3"/>
        <v>186045</v>
      </c>
      <c r="L13" s="13">
        <f t="shared" si="1"/>
        <v>1475652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-0.0769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1.249422431857739</v>
      </c>
      <c r="C18" s="22">
        <v>1.180751875808011</v>
      </c>
      <c r="D18" s="22">
        <v>1.057101262623529</v>
      </c>
      <c r="E18" s="22">
        <v>1.054168075159872</v>
      </c>
      <c r="F18" s="22">
        <v>1.209620551018249</v>
      </c>
      <c r="G18" s="22">
        <v>1.183838286136051</v>
      </c>
      <c r="H18" s="22">
        <v>1.065044620633898</v>
      </c>
      <c r="I18" s="22">
        <v>1.175535145968627</v>
      </c>
      <c r="J18" s="22">
        <v>1.306338472794234</v>
      </c>
      <c r="K18" s="22">
        <v>1.117525217971432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796691.73</v>
      </c>
      <c r="C20" s="25">
        <f aca="true" t="shared" si="4" ref="C20:K20">SUM(C21:C28)</f>
        <v>532826.4700000001</v>
      </c>
      <c r="D20" s="25">
        <f t="shared" si="4"/>
        <v>1675164.16</v>
      </c>
      <c r="E20" s="25">
        <f t="shared" si="4"/>
        <v>1395816.45</v>
      </c>
      <c r="F20" s="25">
        <f t="shared" si="4"/>
        <v>1468122.6499999997</v>
      </c>
      <c r="G20" s="25">
        <f t="shared" si="4"/>
        <v>869613.35</v>
      </c>
      <c r="H20" s="25">
        <f t="shared" si="4"/>
        <v>479613.08</v>
      </c>
      <c r="I20" s="25">
        <f t="shared" si="4"/>
        <v>614180.5599999999</v>
      </c>
      <c r="J20" s="25">
        <f t="shared" si="4"/>
        <v>760065.3999999999</v>
      </c>
      <c r="K20" s="25">
        <f t="shared" si="4"/>
        <v>940253.36</v>
      </c>
      <c r="L20" s="25">
        <f>SUM(B20:K20)</f>
        <v>9532347.209999999</v>
      </c>
      <c r="M20"/>
    </row>
    <row r="21" spans="1:13" ht="17.25" customHeight="1">
      <c r="A21" s="26" t="s">
        <v>22</v>
      </c>
      <c r="B21" s="56">
        <f>ROUND((B15+B16)*B7,2)</f>
        <v>632561.4</v>
      </c>
      <c r="C21" s="56">
        <f aca="true" t="shared" si="5" ref="C21:K21">ROUND((C15+C16)*C7,2)</f>
        <v>435863.87</v>
      </c>
      <c r="D21" s="56">
        <f t="shared" si="5"/>
        <v>1527104.7</v>
      </c>
      <c r="E21" s="56">
        <f t="shared" si="5"/>
        <v>1280755.87</v>
      </c>
      <c r="F21" s="56">
        <f t="shared" si="5"/>
        <v>1155815.22</v>
      </c>
      <c r="G21" s="56">
        <f t="shared" si="5"/>
        <v>702320.78</v>
      </c>
      <c r="H21" s="56">
        <f t="shared" si="5"/>
        <v>427575.74</v>
      </c>
      <c r="I21" s="56">
        <f t="shared" si="5"/>
        <v>507437.76</v>
      </c>
      <c r="J21" s="56">
        <f t="shared" si="5"/>
        <v>559736</v>
      </c>
      <c r="K21" s="56">
        <f t="shared" si="5"/>
        <v>813017.44</v>
      </c>
      <c r="L21" s="33">
        <f aca="true" t="shared" si="6" ref="L21:L28">SUM(B21:K21)</f>
        <v>8042188.779999999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157775</v>
      </c>
      <c r="C22" s="33">
        <f t="shared" si="7"/>
        <v>78783.21</v>
      </c>
      <c r="D22" s="33">
        <f t="shared" si="7"/>
        <v>87199.61</v>
      </c>
      <c r="E22" s="33">
        <f t="shared" si="7"/>
        <v>69376.08</v>
      </c>
      <c r="F22" s="33">
        <f t="shared" si="7"/>
        <v>242282.62</v>
      </c>
      <c r="G22" s="33">
        <f t="shared" si="7"/>
        <v>129113.45</v>
      </c>
      <c r="H22" s="33">
        <f t="shared" si="7"/>
        <v>27811.5</v>
      </c>
      <c r="I22" s="33">
        <f t="shared" si="7"/>
        <v>89073.16</v>
      </c>
      <c r="J22" s="33">
        <f t="shared" si="7"/>
        <v>171468.67</v>
      </c>
      <c r="K22" s="33">
        <f t="shared" si="7"/>
        <v>95550.05</v>
      </c>
      <c r="L22" s="33">
        <f t="shared" si="6"/>
        <v>1148433.35</v>
      </c>
      <c r="M22"/>
    </row>
    <row r="23" spans="1:13" ht="17.25" customHeight="1">
      <c r="A23" s="27" t="s">
        <v>24</v>
      </c>
      <c r="B23" s="33">
        <v>3256.5</v>
      </c>
      <c r="C23" s="33">
        <v>15431.25</v>
      </c>
      <c r="D23" s="33">
        <v>54348.31</v>
      </c>
      <c r="E23" s="33">
        <v>39706.72</v>
      </c>
      <c r="F23" s="33">
        <v>65814.15</v>
      </c>
      <c r="G23" s="33">
        <v>36864.62</v>
      </c>
      <c r="H23" s="33">
        <v>21571.2</v>
      </c>
      <c r="I23" s="33">
        <v>14789.54</v>
      </c>
      <c r="J23" s="33">
        <v>23854.77</v>
      </c>
      <c r="K23" s="33">
        <v>26341.55</v>
      </c>
      <c r="L23" s="33">
        <f t="shared" si="6"/>
        <v>301978.61</v>
      </c>
      <c r="M23"/>
    </row>
    <row r="24" spans="1:13" ht="17.25" customHeight="1">
      <c r="A24" s="27" t="s">
        <v>25</v>
      </c>
      <c r="B24" s="33">
        <v>1914.72</v>
      </c>
      <c r="C24" s="29">
        <v>1914.72</v>
      </c>
      <c r="D24" s="29">
        <v>3829.44</v>
      </c>
      <c r="E24" s="29">
        <v>3829.44</v>
      </c>
      <c r="F24" s="33">
        <v>1914.72</v>
      </c>
      <c r="G24" s="29">
        <v>0</v>
      </c>
      <c r="H24" s="33">
        <v>1914.72</v>
      </c>
      <c r="I24" s="29">
        <v>1914.72</v>
      </c>
      <c r="J24" s="29">
        <v>3829.44</v>
      </c>
      <c r="K24" s="29">
        <v>3829.44</v>
      </c>
      <c r="L24" s="33">
        <f t="shared" si="6"/>
        <v>24891.359999999997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680.7</v>
      </c>
      <c r="C26" s="33">
        <v>455.73</v>
      </c>
      <c r="D26" s="33">
        <v>1430.63</v>
      </c>
      <c r="E26" s="33">
        <v>1191.23</v>
      </c>
      <c r="F26" s="33">
        <v>1254.69</v>
      </c>
      <c r="G26" s="33">
        <v>744.16</v>
      </c>
      <c r="H26" s="33">
        <v>409.58</v>
      </c>
      <c r="I26" s="33">
        <v>524.95</v>
      </c>
      <c r="J26" s="33">
        <v>648.98</v>
      </c>
      <c r="K26" s="33">
        <v>801.85</v>
      </c>
      <c r="L26" s="33">
        <f t="shared" si="6"/>
        <v>8142.5</v>
      </c>
      <c r="M26" s="60"/>
    </row>
    <row r="27" spans="1:13" ht="17.25" customHeight="1">
      <c r="A27" s="27" t="s">
        <v>75</v>
      </c>
      <c r="B27" s="33">
        <v>347.81</v>
      </c>
      <c r="C27" s="33">
        <v>262.51</v>
      </c>
      <c r="D27" s="33">
        <v>853.39</v>
      </c>
      <c r="E27" s="33">
        <v>652.66</v>
      </c>
      <c r="F27" s="33">
        <v>711.87</v>
      </c>
      <c r="G27" s="33">
        <v>397.23</v>
      </c>
      <c r="H27" s="33">
        <v>225.26</v>
      </c>
      <c r="I27" s="33">
        <v>300.33</v>
      </c>
      <c r="J27" s="33">
        <v>361.84</v>
      </c>
      <c r="K27" s="33">
        <v>488.06</v>
      </c>
      <c r="L27" s="33">
        <f t="shared" si="6"/>
        <v>4600.96</v>
      </c>
      <c r="M27" s="60"/>
    </row>
    <row r="28" spans="1:13" ht="17.25" customHeight="1">
      <c r="A28" s="27" t="s">
        <v>76</v>
      </c>
      <c r="B28" s="33">
        <v>155.6</v>
      </c>
      <c r="C28" s="33">
        <v>115.18</v>
      </c>
      <c r="D28" s="33">
        <v>398.08</v>
      </c>
      <c r="E28" s="33">
        <v>304.45</v>
      </c>
      <c r="F28" s="33">
        <v>329.38</v>
      </c>
      <c r="G28" s="33">
        <v>173.11</v>
      </c>
      <c r="H28" s="33">
        <v>105.08</v>
      </c>
      <c r="I28" s="33">
        <v>140.1</v>
      </c>
      <c r="J28" s="33">
        <v>165.7</v>
      </c>
      <c r="K28" s="33">
        <v>224.97</v>
      </c>
      <c r="L28" s="33">
        <f t="shared" si="6"/>
        <v>2111.65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-133953.03</v>
      </c>
      <c r="C31" s="33">
        <f t="shared" si="8"/>
        <v>-31354.12</v>
      </c>
      <c r="D31" s="33">
        <f t="shared" si="8"/>
        <v>-94608.82</v>
      </c>
      <c r="E31" s="33">
        <f t="shared" si="8"/>
        <v>-76613.13999999994</v>
      </c>
      <c r="F31" s="33">
        <f t="shared" si="8"/>
        <v>-64982.06</v>
      </c>
      <c r="G31" s="33">
        <f t="shared" si="8"/>
        <v>-46804.8</v>
      </c>
      <c r="H31" s="33">
        <f t="shared" si="8"/>
        <v>-29598.100000000002</v>
      </c>
      <c r="I31" s="33">
        <f t="shared" si="8"/>
        <v>-37836.2</v>
      </c>
      <c r="J31" s="33">
        <f t="shared" si="8"/>
        <v>-35702.32</v>
      </c>
      <c r="K31" s="33">
        <f t="shared" si="8"/>
        <v>-57364.369999999995</v>
      </c>
      <c r="L31" s="33">
        <f aca="true" t="shared" si="9" ref="L31:L38">SUM(B31:K31)</f>
        <v>-608816.9599999998</v>
      </c>
      <c r="M31"/>
    </row>
    <row r="32" spans="1:13" ht="18.75" customHeight="1">
      <c r="A32" s="27" t="s">
        <v>28</v>
      </c>
      <c r="B32" s="33">
        <f>B33+B34+B35+B36</f>
        <v>-25326.4</v>
      </c>
      <c r="C32" s="33">
        <f aca="true" t="shared" si="10" ref="C32:K32">C33+C34+C35+C36</f>
        <v>-28820</v>
      </c>
      <c r="D32" s="33">
        <f t="shared" si="10"/>
        <v>-86653.6</v>
      </c>
      <c r="E32" s="33">
        <f t="shared" si="10"/>
        <v>-63879.2</v>
      </c>
      <c r="F32" s="33">
        <f t="shared" si="10"/>
        <v>-58005.2</v>
      </c>
      <c r="G32" s="33">
        <f t="shared" si="10"/>
        <v>-42666.8</v>
      </c>
      <c r="H32" s="33">
        <f t="shared" si="10"/>
        <v>-20332.4</v>
      </c>
      <c r="I32" s="33">
        <f t="shared" si="10"/>
        <v>-34917.149999999994</v>
      </c>
      <c r="J32" s="33">
        <f t="shared" si="10"/>
        <v>-32093.6</v>
      </c>
      <c r="K32" s="33">
        <f t="shared" si="10"/>
        <v>-52905.6</v>
      </c>
      <c r="L32" s="33">
        <f t="shared" si="9"/>
        <v>-445599.94999999995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-25326.4</v>
      </c>
      <c r="C33" s="33">
        <f t="shared" si="11"/>
        <v>-28820</v>
      </c>
      <c r="D33" s="33">
        <f t="shared" si="11"/>
        <v>-86653.6</v>
      </c>
      <c r="E33" s="33">
        <f t="shared" si="11"/>
        <v>-63879.2</v>
      </c>
      <c r="F33" s="33">
        <f t="shared" si="11"/>
        <v>-58005.2</v>
      </c>
      <c r="G33" s="33">
        <f t="shared" si="11"/>
        <v>-42666.8</v>
      </c>
      <c r="H33" s="33">
        <f t="shared" si="11"/>
        <v>-20332.4</v>
      </c>
      <c r="I33" s="33">
        <f t="shared" si="11"/>
        <v>-23645.6</v>
      </c>
      <c r="J33" s="33">
        <f t="shared" si="11"/>
        <v>-32093.6</v>
      </c>
      <c r="K33" s="33">
        <f t="shared" si="11"/>
        <v>-52905.6</v>
      </c>
      <c r="L33" s="33">
        <f t="shared" si="9"/>
        <v>-434328.39999999997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-11271.55</v>
      </c>
      <c r="J36" s="17">
        <v>0</v>
      </c>
      <c r="K36" s="17">
        <v>0</v>
      </c>
      <c r="L36" s="33">
        <f t="shared" si="9"/>
        <v>-11271.55</v>
      </c>
      <c r="M36"/>
    </row>
    <row r="37" spans="1:13" s="36" customFormat="1" ht="18.75" customHeight="1">
      <c r="A37" s="27" t="s">
        <v>32</v>
      </c>
      <c r="B37" s="38">
        <f>SUM(B38:B49)</f>
        <v>-108626.63</v>
      </c>
      <c r="C37" s="38">
        <f aca="true" t="shared" si="12" ref="C37:K37">SUM(C38:C49)</f>
        <v>-2534.12</v>
      </c>
      <c r="D37" s="38">
        <f t="shared" si="12"/>
        <v>-7955.22</v>
      </c>
      <c r="E37" s="38">
        <f t="shared" si="12"/>
        <v>-12733.939999999944</v>
      </c>
      <c r="F37" s="38">
        <f t="shared" si="12"/>
        <v>-6976.86</v>
      </c>
      <c r="G37" s="38">
        <f t="shared" si="12"/>
        <v>-4138</v>
      </c>
      <c r="H37" s="38">
        <f t="shared" si="12"/>
        <v>-9265.7</v>
      </c>
      <c r="I37" s="38">
        <f t="shared" si="12"/>
        <v>-2919.05</v>
      </c>
      <c r="J37" s="38">
        <f t="shared" si="12"/>
        <v>-3608.72</v>
      </c>
      <c r="K37" s="38">
        <f t="shared" si="12"/>
        <v>-4458.77</v>
      </c>
      <c r="L37" s="33">
        <f t="shared" si="9"/>
        <v>-163217.00999999992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-26788.55</v>
      </c>
      <c r="C39" s="17">
        <v>0</v>
      </c>
      <c r="D39" s="17">
        <v>0</v>
      </c>
      <c r="E39" s="33">
        <v>-6109.94</v>
      </c>
      <c r="F39" s="28">
        <v>0</v>
      </c>
      <c r="G39" s="28">
        <v>0</v>
      </c>
      <c r="H39" s="33">
        <v>-6988.2</v>
      </c>
      <c r="I39" s="17">
        <v>0</v>
      </c>
      <c r="J39" s="28">
        <v>0</v>
      </c>
      <c r="K39" s="17">
        <v>0</v>
      </c>
      <c r="L39" s="33">
        <f>SUM(B39:K39)</f>
        <v>-39886.689999999995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-3785.14</v>
      </c>
      <c r="C48" s="17">
        <v>-2534.12</v>
      </c>
      <c r="D48" s="17">
        <v>-7955.22</v>
      </c>
      <c r="E48" s="17">
        <v>-6624</v>
      </c>
      <c r="F48" s="17">
        <v>-6976.86</v>
      </c>
      <c r="G48" s="17">
        <v>-4138</v>
      </c>
      <c r="H48" s="17">
        <v>-2277.5</v>
      </c>
      <c r="I48" s="17">
        <v>-2919.05</v>
      </c>
      <c r="J48" s="17">
        <v>-3608.72</v>
      </c>
      <c r="K48" s="17">
        <v>-4458.77</v>
      </c>
      <c r="L48" s="30">
        <f t="shared" si="13"/>
        <v>-45277.380000000005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662738.7</v>
      </c>
      <c r="C55" s="41">
        <f t="shared" si="16"/>
        <v>501472.3500000001</v>
      </c>
      <c r="D55" s="41">
        <f t="shared" si="16"/>
        <v>1580555.3399999999</v>
      </c>
      <c r="E55" s="41">
        <f t="shared" si="16"/>
        <v>1319203.31</v>
      </c>
      <c r="F55" s="41">
        <f t="shared" si="16"/>
        <v>1403140.5899999996</v>
      </c>
      <c r="G55" s="41">
        <f t="shared" si="16"/>
        <v>822808.5499999999</v>
      </c>
      <c r="H55" s="41">
        <f t="shared" si="16"/>
        <v>450014.98000000004</v>
      </c>
      <c r="I55" s="41">
        <f t="shared" si="16"/>
        <v>576344.36</v>
      </c>
      <c r="J55" s="41">
        <f t="shared" si="16"/>
        <v>724363.08</v>
      </c>
      <c r="K55" s="41">
        <f t="shared" si="16"/>
        <v>882888.99</v>
      </c>
      <c r="L55" s="42">
        <f t="shared" si="14"/>
        <v>8923530.25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662738.7</v>
      </c>
      <c r="C61" s="41">
        <f aca="true" t="shared" si="18" ref="C61:J61">SUM(C62:C73)</f>
        <v>501472.35</v>
      </c>
      <c r="D61" s="41">
        <f t="shared" si="18"/>
        <v>1580555.336492394</v>
      </c>
      <c r="E61" s="41">
        <f t="shared" si="18"/>
        <v>1319203.310150926</v>
      </c>
      <c r="F61" s="41">
        <f t="shared" si="18"/>
        <v>1403140.5932705856</v>
      </c>
      <c r="G61" s="41">
        <f t="shared" si="18"/>
        <v>822808.548487615</v>
      </c>
      <c r="H61" s="41">
        <f t="shared" si="18"/>
        <v>450014.98178606416</v>
      </c>
      <c r="I61" s="41">
        <f>SUM(I62:I78)</f>
        <v>576344.361236769</v>
      </c>
      <c r="J61" s="41">
        <f t="shared" si="18"/>
        <v>724363.0813552069</v>
      </c>
      <c r="K61" s="41">
        <f>SUM(K62:K75)</f>
        <v>882888.99</v>
      </c>
      <c r="L61" s="46">
        <f>SUM(B61:K61)</f>
        <v>8923530.25277956</v>
      </c>
      <c r="M61" s="40"/>
    </row>
    <row r="62" spans="1:13" ht="18.75" customHeight="1">
      <c r="A62" s="47" t="s">
        <v>46</v>
      </c>
      <c r="B62" s="48">
        <v>662738.7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662738.7</v>
      </c>
      <c r="M62"/>
    </row>
    <row r="63" spans="1:13" ht="18.75" customHeight="1">
      <c r="A63" s="47" t="s">
        <v>55</v>
      </c>
      <c r="B63" s="17">
        <v>0</v>
      </c>
      <c r="C63" s="48">
        <v>437835.51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437835.51</v>
      </c>
      <c r="M63"/>
    </row>
    <row r="64" spans="1:13" ht="18.75" customHeight="1">
      <c r="A64" s="47" t="s">
        <v>56</v>
      </c>
      <c r="B64" s="17">
        <v>0</v>
      </c>
      <c r="C64" s="48">
        <v>63636.84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63636.84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1580555.336492394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1580555.336492394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1319203.310150926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1319203.310150926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1403140.5932705856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1403140.5932705856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822808.548487615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822808.548487615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450014.98178606416</v>
      </c>
      <c r="I69" s="17">
        <v>0</v>
      </c>
      <c r="J69" s="17">
        <v>0</v>
      </c>
      <c r="K69" s="17">
        <v>0</v>
      </c>
      <c r="L69" s="46">
        <f t="shared" si="19"/>
        <v>450014.98178606416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576344.361236769</v>
      </c>
      <c r="J70" s="17">
        <v>0</v>
      </c>
      <c r="K70" s="17">
        <v>0</v>
      </c>
      <c r="L70" s="46">
        <f t="shared" si="19"/>
        <v>576344.361236769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724363.0813552069</v>
      </c>
      <c r="K71" s="17">
        <v>0</v>
      </c>
      <c r="L71" s="46">
        <f t="shared" si="19"/>
        <v>724363.0813552069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505807.1</v>
      </c>
      <c r="L72" s="46">
        <f t="shared" si="19"/>
        <v>505807.1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377081.89</v>
      </c>
      <c r="L73" s="46">
        <f t="shared" si="19"/>
        <v>377081.89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2023-03-03T19:10:26Z</dcterms:modified>
  <cp:category/>
  <cp:version/>
  <cp:contentType/>
  <cp:contentStatus/>
</cp:coreProperties>
</file>