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<sst xmlns="http://schemas.openxmlformats.org/spreadsheetml/2006/main" count="86" uniqueCount="85">
  <si>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</si>
  <si>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</si>
  <si>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</si>
  <si>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</si>
  <si>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</si>
  <si>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</si>
  <si>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</si>
  <si>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</si>
  <si>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</si>
  <si>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</si>
  <si>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</si>
  <si>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</si>
  <si>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</si>
  <si>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</si>
  <si>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</si>
  <si>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</si>
  <si>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</si>
  <si>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</si>
  <si>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</si>
  <si>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</si>
  <si>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</si>
  <si>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</si>
  <si>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</si>
  <si>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</si>
  <si>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</si>
  <si>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</si>
  <si>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</si>
  <si>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</si>
  <si>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</si>
  <si>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</si>
  <si>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</si>
  <si>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</si>
  <si>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</si>
  <si>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</si>
  <si>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</si>
  <si>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</si>
  <si>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</si>
  <si>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</si>
  <si>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</si>
  <si>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</si>
  <si>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</si>
  <si>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</si>
  <si>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</si>
  <si>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</si>
  <si>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</si>
  <si>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</si>
  <si>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</si>
  <si>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</si>
  <si>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</si>
  <si>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</si>
  <si>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</si>
  <si>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</si>
  <si>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</si>
  <si>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</si>
  <si>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</si>
  <si>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</si>
  <si>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</si>
  <si>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</si>
  <si>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</si>
  <si>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</si>
  <si>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</si>
  <si>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</si>
  <si>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</si>
  <si>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</si>
  <si>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</si>
  <si>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</si>
  <si>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</si>
  <si>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</si>
  <si>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</si>
  <si>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</si>
  <si>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</si>
  <si>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</si>
  <si>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</si>
  <si>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</si>
  <si>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</si>
  <si>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</si>
  <si>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</si>
  <si>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</si>
  <si>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</si>
  <si>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</si>
  <si>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</si>
  <si>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</si>
  <si>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</si>
  <si>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</si>
  <si>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25/02/23 - VENCIMENTO 03/03/23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</si>
</sst>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42793</v>
      </c>
      <c r="C7" s="10">
        <f aca="true" t="shared" si="0" ref="C7:K7">C8+C11</f>
        <v>56010</v>
      </c>
      <c r="D7" s="10">
        <f t="shared" si="0"/>
        <v>172608</v>
      </c>
      <c r="E7" s="10">
        <f t="shared" si="0"/>
        <v>148620</v>
      </c>
      <c r="F7" s="10">
        <f t="shared" si="0"/>
        <v>155223</v>
      </c>
      <c r="G7" s="10">
        <f t="shared" si="0"/>
        <v>71244</v>
      </c>
      <c r="H7" s="10">
        <f t="shared" si="0"/>
        <v>36965</v>
      </c>
      <c r="I7" s="10">
        <f t="shared" si="0"/>
        <v>68655</v>
      </c>
      <c r="J7" s="10">
        <f t="shared" si="0"/>
        <v>44075</v>
      </c>
      <c r="K7" s="10">
        <f t="shared" si="0"/>
        <v>123116</v>
      </c>
      <c r="L7" s="10">
        <f aca="true" t="shared" si="1" ref="L7:L13">SUM(B7:K7)</f>
        <v>919309</v>
      </c>
      <c r="M7" s="11"/>
    </row>
    <row r="8" spans="1:13" ht="17.25" customHeight="1">
      <c r="A8" s="12" t="s">
        <v>82</v>
      </c>
      <c r="B8" s="13">
        <f>B9+B10</f>
        <v>3491</v>
      </c>
      <c r="C8" s="13">
        <f aca="true" t="shared" si="2" ref="C8:K8">C9+C10</f>
        <v>4002</v>
      </c>
      <c r="D8" s="13">
        <f t="shared" si="2"/>
        <v>12960</v>
      </c>
      <c r="E8" s="13">
        <f t="shared" si="2"/>
        <v>10074</v>
      </c>
      <c r="F8" s="13">
        <f t="shared" si="2"/>
        <v>9461</v>
      </c>
      <c r="G8" s="13">
        <f t="shared" si="2"/>
        <v>5473</v>
      </c>
      <c r="H8" s="13">
        <f t="shared" si="2"/>
        <v>2432</v>
      </c>
      <c r="I8" s="13">
        <f t="shared" si="2"/>
        <v>3647</v>
      </c>
      <c r="J8" s="13">
        <f t="shared" si="2"/>
        <v>2880</v>
      </c>
      <c r="K8" s="13">
        <f t="shared" si="2"/>
        <v>7607</v>
      </c>
      <c r="L8" s="13">
        <f t="shared" si="1"/>
        <v>62027</v>
      </c>
      <c r="M8"/>
    </row>
    <row r="9" spans="1:13" ht="17.25" customHeight="1">
      <c r="A9" s="14" t="s">
        <v>18</v>
      </c>
      <c r="B9" s="15">
        <v>3489</v>
      </c>
      <c r="C9" s="15">
        <v>4002</v>
      </c>
      <c r="D9" s="15">
        <v>12960</v>
      </c>
      <c r="E9" s="15">
        <v>10074</v>
      </c>
      <c r="F9" s="15">
        <v>9461</v>
      </c>
      <c r="G9" s="15">
        <v>5473</v>
      </c>
      <c r="H9" s="15">
        <v>2410</v>
      </c>
      <c r="I9" s="15">
        <v>3647</v>
      </c>
      <c r="J9" s="15">
        <v>2880</v>
      </c>
      <c r="K9" s="15">
        <v>7607</v>
      </c>
      <c r="L9" s="13">
        <f t="shared" si="1"/>
        <v>62003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 t="shared" si="1"/>
        <v>24</v>
      </c>
      <c r="M10"/>
    </row>
    <row r="11" spans="1:13" ht="17.25" customHeight="1">
      <c r="A11" s="12" t="s">
        <v>71</v>
      </c>
      <c r="B11" s="15">
        <v>39302</v>
      </c>
      <c r="C11" s="15">
        <v>52008</v>
      </c>
      <c r="D11" s="15">
        <v>159648</v>
      </c>
      <c r="E11" s="15">
        <v>138546</v>
      </c>
      <c r="F11" s="15">
        <v>145762</v>
      </c>
      <c r="G11" s="15">
        <v>65771</v>
      </c>
      <c r="H11" s="15">
        <v>34533</v>
      </c>
      <c r="I11" s="15">
        <v>65008</v>
      </c>
      <c r="J11" s="15">
        <v>41195</v>
      </c>
      <c r="K11" s="15">
        <v>115509</v>
      </c>
      <c r="L11" s="13">
        <f t="shared" si="1"/>
        <v>857282</v>
      </c>
      <c r="M11" s="60"/>
    </row>
    <row r="12" spans="1:13" ht="17.25" customHeight="1">
      <c r="A12" s="14" t="s">
        <v>83</v>
      </c>
      <c r="B12" s="15">
        <v>4615</v>
      </c>
      <c r="C12" s="15">
        <v>4304</v>
      </c>
      <c r="D12" s="15">
        <v>13847</v>
      </c>
      <c r="E12" s="15">
        <v>14058</v>
      </c>
      <c r="F12" s="15">
        <v>12676</v>
      </c>
      <c r="G12" s="15">
        <v>6392</v>
      </c>
      <c r="H12" s="15">
        <v>3280</v>
      </c>
      <c r="I12" s="15">
        <v>3304</v>
      </c>
      <c r="J12" s="15">
        <v>3044</v>
      </c>
      <c r="K12" s="15">
        <v>7068</v>
      </c>
      <c r="L12" s="13">
        <f t="shared" si="1"/>
        <v>72588</v>
      </c>
      <c r="M12" s="60"/>
    </row>
    <row r="13" spans="1:13" ht="17.25" customHeight="1">
      <c r="A13" s="14" t="s">
        <v>72</v>
      </c>
      <c r="B13" s="15">
        <f>+B11-B12</f>
        <v>34687</v>
      </c>
      <c r="C13" s="15">
        <f aca="true" t="shared" si="3" ref="C13:K13">+C11-C12</f>
        <v>47704</v>
      </c>
      <c r="D13" s="15">
        <f t="shared" si="3"/>
        <v>145801</v>
      </c>
      <c r="E13" s="15">
        <f t="shared" si="3"/>
        <v>124488</v>
      </c>
      <c r="F13" s="15">
        <f t="shared" si="3"/>
        <v>133086</v>
      </c>
      <c r="G13" s="15">
        <f t="shared" si="3"/>
        <v>59379</v>
      </c>
      <c r="H13" s="15">
        <f t="shared" si="3"/>
        <v>31253</v>
      </c>
      <c r="I13" s="15">
        <f t="shared" si="3"/>
        <v>61704</v>
      </c>
      <c r="J13" s="15">
        <f t="shared" si="3"/>
        <v>38151</v>
      </c>
      <c r="K13" s="15">
        <f t="shared" si="3"/>
        <v>108441</v>
      </c>
      <c r="L13" s="13">
        <f t="shared" si="1"/>
        <v>784694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1.279434184954572</v>
      </c>
      <c r="C18" s="22">
        <v>1.19728929551248</v>
      </c>
      <c r="D18" s="22">
        <v>1.086902214790178</v>
      </c>
      <c r="E18" s="22">
        <v>1.091734262969973</v>
      </c>
      <c r="F18" s="22">
        <v>1.242622209605631</v>
      </c>
      <c r="G18" s="22">
        <v>1.189513794861024</v>
      </c>
      <c r="H18" s="22">
        <v>1.106834856476231</v>
      </c>
      <c r="I18" s="22">
        <v>1.163392803342993</v>
      </c>
      <c r="J18" s="22">
        <v>1.325920906490986</v>
      </c>
      <c r="K18" s="22">
        <v>1.108004532869882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399535.4699999999</v>
      </c>
      <c r="C20" s="25">
        <f aca="true" t="shared" si="4" ref="C20:K20">SUM(C21:C28)</f>
        <v>287301.6</v>
      </c>
      <c r="D20" s="25">
        <f t="shared" si="4"/>
        <v>962559.4199999998</v>
      </c>
      <c r="E20" s="25">
        <f t="shared" si="4"/>
        <v>840846.39</v>
      </c>
      <c r="F20" s="25">
        <f t="shared" si="4"/>
        <v>885068.54</v>
      </c>
      <c r="G20" s="25">
        <f t="shared" si="4"/>
        <v>428581.2099999999</v>
      </c>
      <c r="H20" s="25">
        <f t="shared" si="4"/>
        <v>231015.97</v>
      </c>
      <c r="I20" s="25">
        <f t="shared" si="4"/>
        <v>361863.5399999999</v>
      </c>
      <c r="J20" s="25">
        <f t="shared" si="4"/>
        <v>292810.17000000004</v>
      </c>
      <c r="K20" s="25">
        <f t="shared" si="4"/>
        <v>549153.2099999998</v>
      </c>
      <c r="L20" s="25">
        <f>SUM(B20:K20)</f>
        <v>5238735.52</v>
      </c>
      <c r="M20"/>
    </row>
    <row r="21" spans="1:13" ht="17.25" customHeight="1">
      <c r="A21" s="26" t="s">
        <v>22</v>
      </c>
      <c r="B21" s="56">
        <f>ROUND((B15+B16)*B7,2)</f>
        <v>308319.29</v>
      </c>
      <c r="C21" s="56">
        <f aca="true" t="shared" si="5" ref="C21:K21">ROUND((C15+C16)*C7,2)</f>
        <v>229842.64</v>
      </c>
      <c r="D21" s="56">
        <f t="shared" si="5"/>
        <v>843017.47</v>
      </c>
      <c r="E21" s="56">
        <f t="shared" si="5"/>
        <v>735252.86</v>
      </c>
      <c r="F21" s="56">
        <f t="shared" si="5"/>
        <v>678510.78</v>
      </c>
      <c r="G21" s="56">
        <f t="shared" si="5"/>
        <v>342427.16</v>
      </c>
      <c r="H21" s="56">
        <f t="shared" si="5"/>
        <v>195707.5</v>
      </c>
      <c r="I21" s="56">
        <f t="shared" si="5"/>
        <v>301367.99</v>
      </c>
      <c r="J21" s="56">
        <f t="shared" si="5"/>
        <v>208364.56</v>
      </c>
      <c r="K21" s="56">
        <f t="shared" si="5"/>
        <v>475289.32</v>
      </c>
      <c r="L21" s="33">
        <f aca="true" t="shared" si="6" ref="L21:L28">SUM(B21:K21)</f>
        <v>4318099.57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86154.95</v>
      </c>
      <c r="C22" s="33">
        <f t="shared" si="7"/>
        <v>45345.49</v>
      </c>
      <c r="D22" s="33">
        <f t="shared" si="7"/>
        <v>73260.09</v>
      </c>
      <c r="E22" s="33">
        <f t="shared" si="7"/>
        <v>67447.88</v>
      </c>
      <c r="F22" s="33">
        <f t="shared" si="7"/>
        <v>164621.78</v>
      </c>
      <c r="G22" s="33">
        <f t="shared" si="7"/>
        <v>64894.67</v>
      </c>
      <c r="H22" s="33">
        <f t="shared" si="7"/>
        <v>20908.38</v>
      </c>
      <c r="I22" s="33">
        <f t="shared" si="7"/>
        <v>49241.36</v>
      </c>
      <c r="J22" s="33">
        <f t="shared" si="7"/>
        <v>67910.37</v>
      </c>
      <c r="K22" s="33">
        <f t="shared" si="7"/>
        <v>51333.4</v>
      </c>
      <c r="L22" s="33">
        <f t="shared" si="6"/>
        <v>691118.3700000001</v>
      </c>
      <c r="M22"/>
    </row>
    <row r="23" spans="1:13" ht="17.25" customHeight="1">
      <c r="A23" s="27" t="s">
        <v>24</v>
      </c>
      <c r="B23" s="33">
        <v>2066.23</v>
      </c>
      <c r="C23" s="33">
        <v>9405.72</v>
      </c>
      <c r="D23" s="33">
        <v>39813.58</v>
      </c>
      <c r="E23" s="33">
        <v>32144.79</v>
      </c>
      <c r="F23" s="33">
        <v>37702.25</v>
      </c>
      <c r="G23" s="33">
        <v>20071.79</v>
      </c>
      <c r="H23" s="33">
        <v>11820.45</v>
      </c>
      <c r="I23" s="33">
        <v>8376.97</v>
      </c>
      <c r="J23" s="33">
        <v>11757.15</v>
      </c>
      <c r="K23" s="33">
        <v>17194.83</v>
      </c>
      <c r="L23" s="33">
        <f t="shared" si="6"/>
        <v>190353.76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576.87</v>
      </c>
      <c r="C26" s="33">
        <v>415.34</v>
      </c>
      <c r="D26" s="33">
        <v>1387.37</v>
      </c>
      <c r="E26" s="33">
        <v>1214.31</v>
      </c>
      <c r="F26" s="33">
        <v>1277.76</v>
      </c>
      <c r="G26" s="33">
        <v>617.25</v>
      </c>
      <c r="H26" s="33">
        <v>334.58</v>
      </c>
      <c r="I26" s="33">
        <v>522.07</v>
      </c>
      <c r="J26" s="33">
        <v>421.11</v>
      </c>
      <c r="K26" s="33">
        <v>793.19</v>
      </c>
      <c r="L26" s="33">
        <f t="shared" si="6"/>
        <v>7559.8499999999985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-123400.84000000001</v>
      </c>
      <c r="C31" s="33">
        <f t="shared" si="8"/>
        <v>-19918.379999999997</v>
      </c>
      <c r="D31" s="33">
        <f t="shared" si="8"/>
        <v>-64738.64</v>
      </c>
      <c r="E31" s="33">
        <f t="shared" si="8"/>
        <v>-813187.85</v>
      </c>
      <c r="F31" s="33">
        <f t="shared" si="8"/>
        <v>-48733.57</v>
      </c>
      <c r="G31" s="33">
        <f t="shared" si="8"/>
        <v>-27513.49</v>
      </c>
      <c r="H31" s="33">
        <f t="shared" si="8"/>
        <v>-19452.690000000002</v>
      </c>
      <c r="I31" s="33">
        <f t="shared" si="8"/>
        <v>-333949.81</v>
      </c>
      <c r="J31" s="33">
        <f t="shared" si="8"/>
        <v>-15013.66</v>
      </c>
      <c r="K31" s="33">
        <f t="shared" si="8"/>
        <v>-37881.46000000001</v>
      </c>
      <c r="L31" s="33">
        <f aca="true" t="shared" si="9" ref="L31:L38">SUM(B31:K31)</f>
        <v>-1503790.39</v>
      </c>
      <c r="M31"/>
    </row>
    <row r="32" spans="1:13" ht="18.75" customHeight="1">
      <c r="A32" s="27" t="s">
        <v>28</v>
      </c>
      <c r="B32" s="33">
        <f>B33+B34+B35+B36</f>
        <v>-15351.6</v>
      </c>
      <c r="C32" s="33">
        <f aca="true" t="shared" si="10" ref="C32:K32">C33+C34+C35+C36</f>
        <v>-17608.8</v>
      </c>
      <c r="D32" s="33">
        <f t="shared" si="10"/>
        <v>-57024</v>
      </c>
      <c r="E32" s="33">
        <f t="shared" si="10"/>
        <v>-44325.6</v>
      </c>
      <c r="F32" s="33">
        <f t="shared" si="10"/>
        <v>-41628.4</v>
      </c>
      <c r="G32" s="33">
        <f t="shared" si="10"/>
        <v>-24081.2</v>
      </c>
      <c r="H32" s="33">
        <f t="shared" si="10"/>
        <v>-10604</v>
      </c>
      <c r="I32" s="33">
        <f t="shared" si="10"/>
        <v>-16046.8</v>
      </c>
      <c r="J32" s="33">
        <f t="shared" si="10"/>
        <v>-12672</v>
      </c>
      <c r="K32" s="33">
        <f t="shared" si="10"/>
        <v>-33470.8</v>
      </c>
      <c r="L32" s="33">
        <f t="shared" si="9"/>
        <v>-272813.2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-15351.6</v>
      </c>
      <c r="C33" s="33">
        <f t="shared" si="11"/>
        <v>-17608.8</v>
      </c>
      <c r="D33" s="33">
        <f t="shared" si="11"/>
        <v>-57024</v>
      </c>
      <c r="E33" s="33">
        <f t="shared" si="11"/>
        <v>-44325.6</v>
      </c>
      <c r="F33" s="33">
        <f t="shared" si="11"/>
        <v>-41628.4</v>
      </c>
      <c r="G33" s="33">
        <f t="shared" si="11"/>
        <v>-24081.2</v>
      </c>
      <c r="H33" s="33">
        <f t="shared" si="11"/>
        <v>-10604</v>
      </c>
      <c r="I33" s="33">
        <f t="shared" si="11"/>
        <v>-16046.8</v>
      </c>
      <c r="J33" s="33">
        <f t="shared" si="11"/>
        <v>-12672</v>
      </c>
      <c r="K33" s="33">
        <f t="shared" si="11"/>
        <v>-33470.8</v>
      </c>
      <c r="L33" s="33">
        <f t="shared" si="9"/>
        <v>-272813.2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-108049.24</v>
      </c>
      <c r="C37" s="38">
        <f aca="true" t="shared" si="12" ref="C37:K37">SUM(C38:C49)</f>
        <v>-2309.58</v>
      </c>
      <c r="D37" s="38">
        <f t="shared" si="12"/>
        <v>-7714.64</v>
      </c>
      <c r="E37" s="38">
        <f t="shared" si="12"/>
        <v>-768862.25</v>
      </c>
      <c r="F37" s="38">
        <f t="shared" si="12"/>
        <v>-7105.17</v>
      </c>
      <c r="G37" s="38">
        <f t="shared" si="12"/>
        <v>-3432.29</v>
      </c>
      <c r="H37" s="38">
        <f t="shared" si="12"/>
        <v>-8848.69</v>
      </c>
      <c r="I37" s="38">
        <f t="shared" si="12"/>
        <v>-317903.01</v>
      </c>
      <c r="J37" s="38">
        <f t="shared" si="12"/>
        <v>-2341.66</v>
      </c>
      <c r="K37" s="38">
        <f t="shared" si="12"/>
        <v>-4410.66</v>
      </c>
      <c r="L37" s="33">
        <f t="shared" si="9"/>
        <v>-1230977.19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-3207.75</v>
      </c>
      <c r="C48" s="17">
        <v>-2309.58</v>
      </c>
      <c r="D48" s="17">
        <v>-7714.64</v>
      </c>
      <c r="E48" s="17">
        <v>-6752.31</v>
      </c>
      <c r="F48" s="17">
        <v>-7105.17</v>
      </c>
      <c r="G48" s="17">
        <v>-3432.29</v>
      </c>
      <c r="H48" s="17">
        <v>-1860.49</v>
      </c>
      <c r="I48" s="17">
        <v>-2903.01</v>
      </c>
      <c r="J48" s="17">
        <v>-2341.66</v>
      </c>
      <c r="K48" s="17">
        <v>-4410.66</v>
      </c>
      <c r="L48" s="30">
        <f t="shared" si="13"/>
        <v>-42037.56000000001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276134.6299999999</v>
      </c>
      <c r="C55" s="41">
        <f t="shared" si="16"/>
        <v>267383.22</v>
      </c>
      <c r="D55" s="41">
        <f t="shared" si="16"/>
        <v>897820.7799999998</v>
      </c>
      <c r="E55" s="41">
        <f t="shared" si="16"/>
        <v>27658.540000000037</v>
      </c>
      <c r="F55" s="41">
        <f t="shared" si="16"/>
        <v>836334.9700000001</v>
      </c>
      <c r="G55" s="41">
        <f t="shared" si="16"/>
        <v>401067.7199999999</v>
      </c>
      <c r="H55" s="41">
        <f t="shared" si="16"/>
        <v>211563.28</v>
      </c>
      <c r="I55" s="41">
        <f t="shared" si="16"/>
        <v>27913.729999999923</v>
      </c>
      <c r="J55" s="41">
        <f t="shared" si="16"/>
        <v>277796.51000000007</v>
      </c>
      <c r="K55" s="41">
        <f t="shared" si="16"/>
        <v>511271.7499999998</v>
      </c>
      <c r="L55" s="42">
        <f t="shared" si="14"/>
        <v>3734945.1299999994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276134.63</v>
      </c>
      <c r="C61" s="41">
        <f aca="true" t="shared" si="18" ref="C61:J61">SUM(C62:C73)</f>
        <v>267383.22000000003</v>
      </c>
      <c r="D61" s="41">
        <f t="shared" si="18"/>
        <v>897820.7751737906</v>
      </c>
      <c r="E61" s="41">
        <f t="shared" si="18"/>
        <v>27658.539157216957</v>
      </c>
      <c r="F61" s="41">
        <f t="shared" si="18"/>
        <v>836334.974681019</v>
      </c>
      <c r="G61" s="41">
        <f t="shared" si="18"/>
        <v>401067.72053418675</v>
      </c>
      <c r="H61" s="41">
        <f t="shared" si="18"/>
        <v>211563.282658903</v>
      </c>
      <c r="I61" s="41">
        <f>SUM(I62:I78)</f>
        <v>27913.73071098637</v>
      </c>
      <c r="J61" s="41">
        <f t="shared" si="18"/>
        <v>277796.5062568373</v>
      </c>
      <c r="K61" s="41">
        <f>SUM(K62:K75)</f>
        <v>511271.75</v>
      </c>
      <c r="L61" s="46">
        <f>SUM(B61:K61)</f>
        <v>3734945.1291729403</v>
      </c>
      <c r="M61" s="40"/>
    </row>
    <row r="62" spans="1:13" ht="18.75" customHeight="1">
      <c r="A62" s="47" t="s">
        <v>46</v>
      </c>
      <c r="B62" s="48">
        <v>276134.63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276134.63</v>
      </c>
      <c r="M62"/>
    </row>
    <row r="63" spans="1:13" ht="18.75" customHeight="1">
      <c r="A63" s="47" t="s">
        <v>55</v>
      </c>
      <c r="B63" s="17">
        <v>0</v>
      </c>
      <c r="C63" s="48">
        <v>233585.98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233585.98</v>
      </c>
      <c r="M63"/>
    </row>
    <row r="64" spans="1:13" ht="18.75" customHeight="1">
      <c r="A64" s="47" t="s">
        <v>56</v>
      </c>
      <c r="B64" s="17">
        <v>0</v>
      </c>
      <c r="C64" s="48">
        <v>33797.24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33797.24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897820.7751737906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897820.7751737906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27658.539157216957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27658.539157216957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836334.974681019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836334.974681019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401067.72053418675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401067.72053418675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211563.282658903</v>
      </c>
      <c r="I69" s="17">
        <v>0</v>
      </c>
      <c r="J69" s="17">
        <v>0</v>
      </c>
      <c r="K69" s="17">
        <v>0</v>
      </c>
      <c r="L69" s="46">
        <f t="shared" si="19"/>
        <v>211563.282658903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27913.73071098637</v>
      </c>
      <c r="J70" s="17">
        <v>0</v>
      </c>
      <c r="K70" s="17">
        <v>0</v>
      </c>
      <c r="L70" s="46">
        <f t="shared" si="19"/>
        <v>27913.73071098637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277796.5062568373</v>
      </c>
      <c r="K71" s="17">
        <v>0</v>
      </c>
      <c r="L71" s="46">
        <f t="shared" si="19"/>
        <v>277796.5062568373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270053.74</v>
      </c>
      <c r="L72" s="46">
        <f t="shared" si="19"/>
        <v>270053.74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241218.01</v>
      </c>
      <c r="L73" s="46">
        <f t="shared" si="19"/>
        <v>241218.01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2023-03-02T15:05:20Z</dcterms:modified>
  <cp:category/>
  <cp:version/>
  <cp:contentType/>
  <cp:contentStatus/>
</cp:coreProperties>
</file>