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<sst xmlns="http://schemas.openxmlformats.org/spreadsheetml/2006/main" count="86" uniqueCount="85">
  <si>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</si>
  <si>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</si>
  <si>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</si>
  <si>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</si>
  <si>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</si>
  <si>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</si>
  <si>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</si>
  <si>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</si>
  <si>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</si>
  <si>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</si>
  <si>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</si>
  <si>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</si>
  <si>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</si>
  <si>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</si>
  <si>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</si>
  <si>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</si>
  <si>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</si>
  <si>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</si>
  <si>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</si>
  <si>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</si>
  <si>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</si>
  <si>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</si>
  <si>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</si>
  <si>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</si>
  <si>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</si>
  <si>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</si>
  <si>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</si>
  <si>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</si>
  <si>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</si>
  <si>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</si>
  <si>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</si>
  <si>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</si>
  <si>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</si>
  <si>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</si>
  <si>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</si>
  <si>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</si>
  <si>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</si>
  <si>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</si>
  <si>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</si>
  <si>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</si>
  <si>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</si>
  <si>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</si>
  <si>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</si>
  <si>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</si>
  <si>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</si>
  <si>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</si>
  <si>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</si>
  <si>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</si>
  <si>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</si>
  <si>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</si>
  <si>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</si>
  <si>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</si>
  <si>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</si>
  <si>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</si>
  <si>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</si>
  <si>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</si>
  <si>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</si>
  <si>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</si>
  <si>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</si>
  <si>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</si>
  <si>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</si>
  <si>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</si>
  <si>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</si>
  <si>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</si>
  <si>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</si>
  <si>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</si>
  <si>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</si>
  <si>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</si>
  <si>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</si>
  <si>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</si>
  <si>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</si>
  <si>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</si>
  <si>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</si>
  <si>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</si>
  <si>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</si>
  <si>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</si>
  <si>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</si>
  <si>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</si>
  <si>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</si>
  <si>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</si>
  <si>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</si>
  <si>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</si>
  <si>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</si>
  <si>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</si>
  <si>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21/02/23 - VENCIMENTO 28/02/23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</si>
</sst>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25662</v>
      </c>
      <c r="C7" s="10">
        <f aca="true" t="shared" si="0" ref="C7:K7">C8+C11</f>
        <v>37737</v>
      </c>
      <c r="D7" s="10">
        <f t="shared" si="0"/>
        <v>116004</v>
      </c>
      <c r="E7" s="10">
        <f t="shared" si="0"/>
        <v>97304</v>
      </c>
      <c r="F7" s="10">
        <f t="shared" si="0"/>
        <v>101003</v>
      </c>
      <c r="G7" s="10">
        <f t="shared" si="0"/>
        <v>49021</v>
      </c>
      <c r="H7" s="10">
        <f t="shared" si="0"/>
        <v>25962</v>
      </c>
      <c r="I7" s="10">
        <f t="shared" si="0"/>
        <v>52403</v>
      </c>
      <c r="J7" s="10">
        <f t="shared" si="0"/>
        <v>31734</v>
      </c>
      <c r="K7" s="10">
        <f t="shared" si="0"/>
        <v>91440</v>
      </c>
      <c r="L7" s="10">
        <f aca="true" t="shared" si="1" ref="L7:L13">SUM(B7:K7)</f>
        <v>628270</v>
      </c>
      <c r="M7" s="11"/>
    </row>
    <row r="8" spans="1:13" ht="17.25" customHeight="1">
      <c r="A8" s="12" t="s">
        <v>82</v>
      </c>
      <c r="B8" s="13">
        <f>B9+B10</f>
        <v>1765</v>
      </c>
      <c r="C8" s="13">
        <f aca="true" t="shared" si="2" ref="C8:K8">C9+C10</f>
        <v>2622</v>
      </c>
      <c r="D8" s="13">
        <f t="shared" si="2"/>
        <v>8050</v>
      </c>
      <c r="E8" s="13">
        <f t="shared" si="2"/>
        <v>5954</v>
      </c>
      <c r="F8" s="13">
        <f t="shared" si="2"/>
        <v>5784</v>
      </c>
      <c r="G8" s="13">
        <f t="shared" si="2"/>
        <v>3555</v>
      </c>
      <c r="H8" s="13">
        <f t="shared" si="2"/>
        <v>1853</v>
      </c>
      <c r="I8" s="13">
        <f t="shared" si="2"/>
        <v>2739</v>
      </c>
      <c r="J8" s="13">
        <f t="shared" si="2"/>
        <v>2058</v>
      </c>
      <c r="K8" s="13">
        <f t="shared" si="2"/>
        <v>5729</v>
      </c>
      <c r="L8" s="13">
        <f t="shared" si="1"/>
        <v>40109</v>
      </c>
      <c r="M8"/>
    </row>
    <row r="9" spans="1:13" ht="17.25" customHeight="1">
      <c r="A9" s="14" t="s">
        <v>18</v>
      </c>
      <c r="B9" s="15">
        <v>1764</v>
      </c>
      <c r="C9" s="15">
        <v>2622</v>
      </c>
      <c r="D9" s="15">
        <v>8050</v>
      </c>
      <c r="E9" s="15">
        <v>5954</v>
      </c>
      <c r="F9" s="15">
        <v>5784</v>
      </c>
      <c r="G9" s="15">
        <v>3555</v>
      </c>
      <c r="H9" s="15">
        <v>1832</v>
      </c>
      <c r="I9" s="15">
        <v>2739</v>
      </c>
      <c r="J9" s="15">
        <v>2058</v>
      </c>
      <c r="K9" s="15">
        <v>5729</v>
      </c>
      <c r="L9" s="13">
        <f t="shared" si="1"/>
        <v>40087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13">
        <f t="shared" si="1"/>
        <v>22</v>
      </c>
      <c r="M10"/>
    </row>
    <row r="11" spans="1:13" ht="17.25" customHeight="1">
      <c r="A11" s="12" t="s">
        <v>71</v>
      </c>
      <c r="B11" s="15">
        <v>23897</v>
      </c>
      <c r="C11" s="15">
        <v>35115</v>
      </c>
      <c r="D11" s="15">
        <v>107954</v>
      </c>
      <c r="E11" s="15">
        <v>91350</v>
      </c>
      <c r="F11" s="15">
        <v>95219</v>
      </c>
      <c r="G11" s="15">
        <v>45466</v>
      </c>
      <c r="H11" s="15">
        <v>24109</v>
      </c>
      <c r="I11" s="15">
        <v>49664</v>
      </c>
      <c r="J11" s="15">
        <v>29676</v>
      </c>
      <c r="K11" s="15">
        <v>85711</v>
      </c>
      <c r="L11" s="13">
        <f t="shared" si="1"/>
        <v>588161</v>
      </c>
      <c r="M11" s="60"/>
    </row>
    <row r="12" spans="1:13" ht="17.25" customHeight="1">
      <c r="A12" s="14" t="s">
        <v>83</v>
      </c>
      <c r="B12" s="15">
        <v>2662</v>
      </c>
      <c r="C12" s="15">
        <v>2553</v>
      </c>
      <c r="D12" s="15">
        <v>8800</v>
      </c>
      <c r="E12" s="15">
        <v>9156</v>
      </c>
      <c r="F12" s="15">
        <v>8098</v>
      </c>
      <c r="G12" s="15">
        <v>4123</v>
      </c>
      <c r="H12" s="15">
        <v>2006</v>
      </c>
      <c r="I12" s="15">
        <v>2358</v>
      </c>
      <c r="J12" s="15">
        <v>1823</v>
      </c>
      <c r="K12" s="15">
        <v>5085</v>
      </c>
      <c r="L12" s="13">
        <f t="shared" si="1"/>
        <v>46664</v>
      </c>
      <c r="M12" s="60"/>
    </row>
    <row r="13" spans="1:13" ht="17.25" customHeight="1">
      <c r="A13" s="14" t="s">
        <v>72</v>
      </c>
      <c r="B13" s="15">
        <f>+B11-B12</f>
        <v>21235</v>
      </c>
      <c r="C13" s="15">
        <f aca="true" t="shared" si="3" ref="C13:K13">+C11-C12</f>
        <v>32562</v>
      </c>
      <c r="D13" s="15">
        <f t="shared" si="3"/>
        <v>99154</v>
      </c>
      <c r="E13" s="15">
        <f t="shared" si="3"/>
        <v>82194</v>
      </c>
      <c r="F13" s="15">
        <f t="shared" si="3"/>
        <v>87121</v>
      </c>
      <c r="G13" s="15">
        <f t="shared" si="3"/>
        <v>41343</v>
      </c>
      <c r="H13" s="15">
        <f t="shared" si="3"/>
        <v>22103</v>
      </c>
      <c r="I13" s="15">
        <f t="shared" si="3"/>
        <v>47306</v>
      </c>
      <c r="J13" s="15">
        <f t="shared" si="3"/>
        <v>27853</v>
      </c>
      <c r="K13" s="15">
        <f t="shared" si="3"/>
        <v>80626</v>
      </c>
      <c r="L13" s="13">
        <f t="shared" si="1"/>
        <v>541497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1.798665821582978</v>
      </c>
      <c r="C18" s="22">
        <v>1.605462596117802</v>
      </c>
      <c r="D18" s="22">
        <v>1.439843991136715</v>
      </c>
      <c r="E18" s="22">
        <v>1.437310184920179</v>
      </c>
      <c r="F18" s="22">
        <v>1.595950258128615</v>
      </c>
      <c r="G18" s="22">
        <v>1.582551936435575</v>
      </c>
      <c r="H18" s="22">
        <v>1.430526020421394</v>
      </c>
      <c r="I18" s="22">
        <v>1.414575672515944</v>
      </c>
      <c r="J18" s="22">
        <v>1.795577061169092</v>
      </c>
      <c r="K18" s="22">
        <v>1.378394156488182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337100.88</v>
      </c>
      <c r="C20" s="25">
        <f aca="true" t="shared" si="4" ref="C20:K20">SUM(C21:C28)</f>
        <v>260366.94</v>
      </c>
      <c r="D20" s="25">
        <f t="shared" si="4"/>
        <v>863068.81</v>
      </c>
      <c r="E20" s="25">
        <f t="shared" si="4"/>
        <v>731794.11</v>
      </c>
      <c r="F20" s="25">
        <f t="shared" si="4"/>
        <v>742055.0899999999</v>
      </c>
      <c r="G20" s="25">
        <f t="shared" si="4"/>
        <v>394731.94999999995</v>
      </c>
      <c r="H20" s="25">
        <f t="shared" si="4"/>
        <v>210518.99999999997</v>
      </c>
      <c r="I20" s="25">
        <f t="shared" si="4"/>
        <v>335414.6</v>
      </c>
      <c r="J20" s="25">
        <f t="shared" si="4"/>
        <v>286023.16000000003</v>
      </c>
      <c r="K20" s="25">
        <f t="shared" si="4"/>
        <v>508988.3</v>
      </c>
      <c r="L20" s="25">
        <f>SUM(B20:K20)</f>
        <v>4670062.840000001</v>
      </c>
      <c r="M20"/>
    </row>
    <row r="21" spans="1:13" ht="17.25" customHeight="1">
      <c r="A21" s="26" t="s">
        <v>22</v>
      </c>
      <c r="B21" s="56">
        <f>ROUND((B15+B16)*B7,2)</f>
        <v>184892.14</v>
      </c>
      <c r="C21" s="56">
        <f aca="true" t="shared" si="5" ref="C21:K21">ROUND((C15+C16)*C7,2)</f>
        <v>154857.55</v>
      </c>
      <c r="D21" s="56">
        <f t="shared" si="5"/>
        <v>566563.54</v>
      </c>
      <c r="E21" s="56">
        <f t="shared" si="5"/>
        <v>481382.35</v>
      </c>
      <c r="F21" s="56">
        <f t="shared" si="5"/>
        <v>441504.31</v>
      </c>
      <c r="G21" s="56">
        <f t="shared" si="5"/>
        <v>235614.53</v>
      </c>
      <c r="H21" s="56">
        <f t="shared" si="5"/>
        <v>137453.21</v>
      </c>
      <c r="I21" s="56">
        <f t="shared" si="5"/>
        <v>230028.21</v>
      </c>
      <c r="J21" s="56">
        <f t="shared" si="5"/>
        <v>150022.49</v>
      </c>
      <c r="K21" s="56">
        <f t="shared" si="5"/>
        <v>353004.12</v>
      </c>
      <c r="L21" s="33">
        <f aca="true" t="shared" si="6" ref="L21:L28">SUM(B21:K21)</f>
        <v>2935322.45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147667.03</v>
      </c>
      <c r="C22" s="33">
        <f t="shared" si="7"/>
        <v>93760.45</v>
      </c>
      <c r="D22" s="33">
        <f t="shared" si="7"/>
        <v>249199.57</v>
      </c>
      <c r="E22" s="33">
        <f t="shared" si="7"/>
        <v>210513.4</v>
      </c>
      <c r="F22" s="33">
        <f t="shared" si="7"/>
        <v>263114.61</v>
      </c>
      <c r="G22" s="33">
        <f t="shared" si="7"/>
        <v>137257.7</v>
      </c>
      <c r="H22" s="33">
        <f t="shared" si="7"/>
        <v>59177.18</v>
      </c>
      <c r="I22" s="33">
        <f t="shared" si="7"/>
        <v>95364.1</v>
      </c>
      <c r="J22" s="33">
        <f t="shared" si="7"/>
        <v>119354.45</v>
      </c>
      <c r="K22" s="33">
        <f t="shared" si="7"/>
        <v>133574.7</v>
      </c>
      <c r="L22" s="33">
        <f t="shared" si="6"/>
        <v>1508983.19</v>
      </c>
      <c r="M22"/>
    </row>
    <row r="23" spans="1:13" ht="17.25" customHeight="1">
      <c r="A23" s="27" t="s">
        <v>24</v>
      </c>
      <c r="B23" s="33">
        <v>1581.32</v>
      </c>
      <c r="C23" s="33">
        <v>9038.3</v>
      </c>
      <c r="D23" s="33">
        <v>40837.42</v>
      </c>
      <c r="E23" s="33">
        <v>33935</v>
      </c>
      <c r="F23" s="33">
        <v>33288.97</v>
      </c>
      <c r="G23" s="33">
        <v>20654.83</v>
      </c>
      <c r="H23" s="33">
        <v>11306.08</v>
      </c>
      <c r="I23" s="33">
        <v>7127.77</v>
      </c>
      <c r="J23" s="33">
        <v>11830.63</v>
      </c>
      <c r="K23" s="33">
        <v>17047.86</v>
      </c>
      <c r="L23" s="33">
        <f t="shared" si="6"/>
        <v>186648.18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542.26</v>
      </c>
      <c r="C26" s="33">
        <v>418.23</v>
      </c>
      <c r="D26" s="33">
        <v>1387.37</v>
      </c>
      <c r="E26" s="33">
        <v>1176.81</v>
      </c>
      <c r="F26" s="33">
        <v>1191.23</v>
      </c>
      <c r="G26" s="33">
        <v>634.55</v>
      </c>
      <c r="H26" s="33">
        <v>337.47</v>
      </c>
      <c r="I26" s="33">
        <v>539.37</v>
      </c>
      <c r="J26" s="33">
        <v>458.61</v>
      </c>
      <c r="K26" s="33">
        <v>819.15</v>
      </c>
      <c r="L26" s="33">
        <f t="shared" si="6"/>
        <v>7505.049999999999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-115618.37000000001</v>
      </c>
      <c r="C31" s="33">
        <f t="shared" si="8"/>
        <v>-13862.419999999998</v>
      </c>
      <c r="D31" s="33">
        <f t="shared" si="8"/>
        <v>-43134.64</v>
      </c>
      <c r="E31" s="33">
        <f t="shared" si="8"/>
        <v>-420451.35</v>
      </c>
      <c r="F31" s="33">
        <f t="shared" si="8"/>
        <v>-32073.6</v>
      </c>
      <c r="G31" s="33">
        <f t="shared" si="8"/>
        <v>-19170.52</v>
      </c>
      <c r="H31" s="33">
        <f t="shared" si="8"/>
        <v>-16925.53</v>
      </c>
      <c r="I31" s="33">
        <f t="shared" si="8"/>
        <v>-186050.85</v>
      </c>
      <c r="J31" s="33">
        <f t="shared" si="8"/>
        <v>-11605.36</v>
      </c>
      <c r="K31" s="33">
        <f t="shared" si="8"/>
        <v>-29762.6</v>
      </c>
      <c r="L31" s="33">
        <f aca="true" t="shared" si="9" ref="L31:L38">SUM(B31:K31)</f>
        <v>-888655.24</v>
      </c>
      <c r="M31"/>
    </row>
    <row r="32" spans="1:13" ht="18.75" customHeight="1">
      <c r="A32" s="27" t="s">
        <v>28</v>
      </c>
      <c r="B32" s="33">
        <f>B33+B34+B35+B36</f>
        <v>-7761.6</v>
      </c>
      <c r="C32" s="33">
        <f aca="true" t="shared" si="10" ref="C32:K32">C33+C34+C35+C36</f>
        <v>-11536.8</v>
      </c>
      <c r="D32" s="33">
        <f t="shared" si="10"/>
        <v>-35420</v>
      </c>
      <c r="E32" s="33">
        <f t="shared" si="10"/>
        <v>-26197.6</v>
      </c>
      <c r="F32" s="33">
        <f t="shared" si="10"/>
        <v>-25449.6</v>
      </c>
      <c r="G32" s="33">
        <f t="shared" si="10"/>
        <v>-15642</v>
      </c>
      <c r="H32" s="33">
        <f t="shared" si="10"/>
        <v>-8060.8</v>
      </c>
      <c r="I32" s="33">
        <f t="shared" si="10"/>
        <v>-12051.6</v>
      </c>
      <c r="J32" s="33">
        <f t="shared" si="10"/>
        <v>-9055.2</v>
      </c>
      <c r="K32" s="33">
        <f t="shared" si="10"/>
        <v>-25207.6</v>
      </c>
      <c r="L32" s="33">
        <f t="shared" si="9"/>
        <v>-176382.80000000002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-7761.6</v>
      </c>
      <c r="C33" s="33">
        <f t="shared" si="11"/>
        <v>-11536.8</v>
      </c>
      <c r="D33" s="33">
        <f t="shared" si="11"/>
        <v>-35420</v>
      </c>
      <c r="E33" s="33">
        <f t="shared" si="11"/>
        <v>-26197.6</v>
      </c>
      <c r="F33" s="33">
        <f t="shared" si="11"/>
        <v>-25449.6</v>
      </c>
      <c r="G33" s="33">
        <f t="shared" si="11"/>
        <v>-15642</v>
      </c>
      <c r="H33" s="33">
        <f t="shared" si="11"/>
        <v>-8060.8</v>
      </c>
      <c r="I33" s="33">
        <f t="shared" si="11"/>
        <v>-12051.6</v>
      </c>
      <c r="J33" s="33">
        <f t="shared" si="11"/>
        <v>-9055.2</v>
      </c>
      <c r="K33" s="33">
        <f t="shared" si="11"/>
        <v>-25207.6</v>
      </c>
      <c r="L33" s="33">
        <f t="shared" si="9"/>
        <v>-176382.80000000002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-107856.77</v>
      </c>
      <c r="C37" s="38">
        <f aca="true" t="shared" si="12" ref="C37:K37">SUM(C38:C49)</f>
        <v>-2325.62</v>
      </c>
      <c r="D37" s="38">
        <f t="shared" si="12"/>
        <v>-7714.64</v>
      </c>
      <c r="E37" s="38">
        <f t="shared" si="12"/>
        <v>-394253.75</v>
      </c>
      <c r="F37" s="38">
        <f t="shared" si="12"/>
        <v>-6624</v>
      </c>
      <c r="G37" s="38">
        <f t="shared" si="12"/>
        <v>-3528.52</v>
      </c>
      <c r="H37" s="38">
        <f t="shared" si="12"/>
        <v>-8864.73</v>
      </c>
      <c r="I37" s="38">
        <f t="shared" si="12"/>
        <v>-173999.25</v>
      </c>
      <c r="J37" s="38">
        <f t="shared" si="12"/>
        <v>-2550.16</v>
      </c>
      <c r="K37" s="38">
        <f t="shared" si="12"/>
        <v>-4555</v>
      </c>
      <c r="L37" s="33">
        <f t="shared" si="9"/>
        <v>-712272.4400000001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-3015.28</v>
      </c>
      <c r="C48" s="17">
        <v>-2325.62</v>
      </c>
      <c r="D48" s="17">
        <v>-7714.64</v>
      </c>
      <c r="E48" s="17">
        <v>-6543.81</v>
      </c>
      <c r="F48" s="17">
        <v>-6624</v>
      </c>
      <c r="G48" s="17">
        <v>-3528.52</v>
      </c>
      <c r="H48" s="17">
        <v>-1876.53</v>
      </c>
      <c r="I48" s="17">
        <v>-2999.25</v>
      </c>
      <c r="J48" s="17">
        <v>-2550.16</v>
      </c>
      <c r="K48" s="17">
        <v>-4555</v>
      </c>
      <c r="L48" s="30">
        <f t="shared" si="13"/>
        <v>-41732.81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221482.51</v>
      </c>
      <c r="C55" s="41">
        <f t="shared" si="16"/>
        <v>246504.52000000002</v>
      </c>
      <c r="D55" s="41">
        <f t="shared" si="16"/>
        <v>819934.17</v>
      </c>
      <c r="E55" s="41">
        <f t="shared" si="16"/>
        <v>311342.76</v>
      </c>
      <c r="F55" s="41">
        <f t="shared" si="16"/>
        <v>709981.4899999999</v>
      </c>
      <c r="G55" s="41">
        <f t="shared" si="16"/>
        <v>375561.42999999993</v>
      </c>
      <c r="H55" s="41">
        <f t="shared" si="16"/>
        <v>193593.46999999997</v>
      </c>
      <c r="I55" s="41">
        <f t="shared" si="16"/>
        <v>149363.74999999997</v>
      </c>
      <c r="J55" s="41">
        <f t="shared" si="16"/>
        <v>274417.80000000005</v>
      </c>
      <c r="K55" s="41">
        <f t="shared" si="16"/>
        <v>479225.7</v>
      </c>
      <c r="L55" s="42">
        <f t="shared" si="14"/>
        <v>3781407.5999999996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221482.51</v>
      </c>
      <c r="C61" s="41">
        <f aca="true" t="shared" si="18" ref="C61:J61">SUM(C62:C73)</f>
        <v>246504.52</v>
      </c>
      <c r="D61" s="41">
        <f t="shared" si="18"/>
        <v>819934.168645345</v>
      </c>
      <c r="E61" s="41">
        <f t="shared" si="18"/>
        <v>311342.7644860971</v>
      </c>
      <c r="F61" s="41">
        <f t="shared" si="18"/>
        <v>709981.487496762</v>
      </c>
      <c r="G61" s="41">
        <f t="shared" si="18"/>
        <v>375561.43069547595</v>
      </c>
      <c r="H61" s="41">
        <f t="shared" si="18"/>
        <v>193593.47349250547</v>
      </c>
      <c r="I61" s="41">
        <f>SUM(I62:I78)</f>
        <v>149363.7498547212</v>
      </c>
      <c r="J61" s="41">
        <f t="shared" si="18"/>
        <v>274417.80169310403</v>
      </c>
      <c r="K61" s="41">
        <f>SUM(K62:K75)</f>
        <v>479225.69</v>
      </c>
      <c r="L61" s="46">
        <f>SUM(B61:K61)</f>
        <v>3781407.5963640106</v>
      </c>
      <c r="M61" s="40"/>
    </row>
    <row r="62" spans="1:13" ht="18.75" customHeight="1">
      <c r="A62" s="47" t="s">
        <v>46</v>
      </c>
      <c r="B62" s="48">
        <v>221482.51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221482.51</v>
      </c>
      <c r="M62"/>
    </row>
    <row r="63" spans="1:13" ht="18.75" customHeight="1">
      <c r="A63" s="47" t="s">
        <v>55</v>
      </c>
      <c r="B63" s="17">
        <v>0</v>
      </c>
      <c r="C63" s="48">
        <v>215420.3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215420.3</v>
      </c>
      <c r="M63"/>
    </row>
    <row r="64" spans="1:13" ht="18.75" customHeight="1">
      <c r="A64" s="47" t="s">
        <v>56</v>
      </c>
      <c r="B64" s="17">
        <v>0</v>
      </c>
      <c r="C64" s="48">
        <v>31084.22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31084.22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819934.168645345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819934.168645345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311342.7644860971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311342.7644860971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709981.487496762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709981.487496762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375561.43069547595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375561.43069547595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193593.47349250547</v>
      </c>
      <c r="I69" s="17">
        <v>0</v>
      </c>
      <c r="J69" s="17">
        <v>0</v>
      </c>
      <c r="K69" s="17">
        <v>0</v>
      </c>
      <c r="L69" s="46">
        <f t="shared" si="19"/>
        <v>193593.47349250547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149363.7498547212</v>
      </c>
      <c r="J70" s="17">
        <v>0</v>
      </c>
      <c r="K70" s="17">
        <v>0</v>
      </c>
      <c r="L70" s="46">
        <f t="shared" si="19"/>
        <v>149363.7498547212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274417.80169310403</v>
      </c>
      <c r="K71" s="17">
        <v>0</v>
      </c>
      <c r="L71" s="46">
        <f t="shared" si="19"/>
        <v>274417.80169310403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254229.23</v>
      </c>
      <c r="L72" s="46">
        <f t="shared" si="19"/>
        <v>254229.23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224996.46</v>
      </c>
      <c r="L73" s="46">
        <f t="shared" si="19"/>
        <v>224996.46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2023-02-27T18:24:49Z</dcterms:modified>
  <cp:category/>
  <cp:version/>
  <cp:contentType/>
  <cp:contentStatus/>
</cp:coreProperties>
</file>